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sxo-my.sharepoint.com/personal/julie_dang_asx_com_au/Documents/Documents/AMOs/AMO forms/2026/"/>
    </mc:Choice>
  </mc:AlternateContent>
  <xr:revisionPtr revIDLastSave="723" documentId="8_{AF9DF351-DDFD-417E-B574-619CDE051C35}" xr6:coauthVersionLast="47" xr6:coauthVersionMax="47" xr10:uidLastSave="{69E646D5-8F4A-40B9-A6A8-7BF5A4CC5F20}"/>
  <bookViews>
    <workbookView xWindow="20550" yWindow="-16320" windowWidth="29040" windowHeight="15720" tabRatio="927" xr2:uid="{00000000-000D-0000-FFFF-FFFF00000000}"/>
  </bookViews>
  <sheets>
    <sheet name="Dividend" sheetId="1" r:id="rId1"/>
    <sheet name="Special Dividend" sheetId="8" r:id="rId2"/>
    <sheet name="Scrip Dividend" sheetId="12" r:id="rId3"/>
    <sheet name="Supplementary NZD" sheetId="13" r:id="rId4"/>
    <sheet name="Multicurrency" sheetId="7" r:id="rId5"/>
    <sheet name="Pref_Interest Rate" sheetId="5" r:id="rId6"/>
    <sheet name="Other Tax Details" sheetId="6" r:id="rId7"/>
    <sheet name="List Formulas" sheetId="10" r:id="rId8"/>
  </sheets>
  <definedNames>
    <definedName name="ASXHOLIDAYS">'List Formulas'!$A:$A</definedName>
    <definedName name="_xlnm.Print_Area" localSheetId="0">Dividend!$B$3:$E$91</definedName>
    <definedName name="_xlnm.Print_Area" localSheetId="4">Multicurrency!$B$3:$E$13</definedName>
    <definedName name="_xlnm.Print_Area" localSheetId="6">'Other Tax Details'!$B$3:$E$44</definedName>
    <definedName name="_xlnm.Print_Area" localSheetId="5">'Pref_Interest Rate'!$B$2:$E$17</definedName>
    <definedName name="_xlnm.Print_Area" localSheetId="2">'Scrip Dividend'!$B$3:$E$17</definedName>
    <definedName name="_xlnm.Print_Area" localSheetId="1">'Special Dividend'!$B$3:$E$17</definedName>
    <definedName name="_xlnm.Print_Area" localSheetId="3">'Supplementary NZD'!$B$3:$E$15</definedName>
    <definedName name="_xlnm.Print_Titles" localSheetId="0">Dividend!$3:$3</definedName>
    <definedName name="_xlnm.Print_Titles" localSheetId="4">Multicurrency!#REF!</definedName>
    <definedName name="_xlnm.Print_Titles" localSheetId="6">'Other Tax Details'!#REF!</definedName>
    <definedName name="_xlnm.Print_Titles" localSheetId="5">'Pref_Interest Rate'!$1:$2</definedName>
    <definedName name="_xlnm.Print_Titles" localSheetId="2">'Scrip Dividend'!#REF!</definedName>
    <definedName name="_xlnm.Print_Titles" localSheetId="1">'Special Dividend'!#REF!</definedName>
    <definedName name="_xlnm.Print_Titles" localSheetId="3">'Supplementary NZD'!#REF!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 l="1"/>
  <c r="E52" i="1"/>
  <c r="E51" i="1"/>
  <c r="E50" i="1"/>
  <c r="E49" i="1"/>
  <c r="E48" i="1"/>
  <c r="E47" i="1"/>
  <c r="F15" i="1"/>
  <c r="F14" i="1"/>
  <c r="E14" i="1"/>
  <c r="D28" i="1"/>
  <c r="D27" i="1"/>
  <c r="D26" i="1"/>
  <c r="D6" i="13"/>
  <c r="D7" i="12"/>
  <c r="D6" i="12"/>
  <c r="D7" i="13"/>
  <c r="D22" i="12"/>
  <c r="D21" i="12"/>
  <c r="D6" i="8"/>
  <c r="D76" i="1"/>
  <c r="D75" i="1"/>
  <c r="D74" i="1"/>
  <c r="D73" i="1"/>
  <c r="D72" i="1"/>
  <c r="D71" i="1"/>
  <c r="D70" i="1"/>
  <c r="D69" i="1"/>
  <c r="D68" i="1"/>
  <c r="D67" i="1"/>
  <c r="D66" i="1"/>
  <c r="D43" i="1"/>
  <c r="D42" i="1"/>
  <c r="D41" i="1"/>
  <c r="E6" i="1"/>
  <c r="E16" i="1"/>
  <c r="D52" i="1"/>
  <c r="D51" i="1"/>
  <c r="D50" i="1"/>
  <c r="D49" i="1"/>
  <c r="D48" i="1"/>
  <c r="D47" i="1"/>
  <c r="D40" i="1"/>
  <c r="D39" i="1"/>
  <c r="D38" i="1"/>
  <c r="D37" i="1"/>
  <c r="D83" i="1"/>
  <c r="D82" i="1"/>
  <c r="D81" i="1"/>
  <c r="D80" i="1"/>
  <c r="D60" i="1"/>
  <c r="D65" i="1"/>
  <c r="D64" i="1"/>
  <c r="F10" i="1"/>
  <c r="F18" i="1"/>
  <c r="F30" i="1"/>
  <c r="D15" i="13"/>
  <c r="D14" i="13"/>
  <c r="D13" i="13"/>
  <c r="D12" i="13"/>
  <c r="D11" i="13"/>
  <c r="D10" i="13"/>
  <c r="D8" i="13"/>
  <c r="D16" i="12"/>
  <c r="D15" i="12"/>
  <c r="D14" i="12"/>
  <c r="D13" i="12"/>
  <c r="D12" i="12"/>
  <c r="D11" i="12"/>
  <c r="D10" i="12"/>
  <c r="D8" i="12"/>
  <c r="D16" i="8"/>
  <c r="D15" i="8"/>
  <c r="D14" i="8"/>
  <c r="D13" i="8"/>
  <c r="D12" i="8"/>
  <c r="D11" i="8"/>
  <c r="D10" i="8"/>
  <c r="D8" i="8"/>
  <c r="D7" i="8"/>
  <c r="D63" i="1"/>
  <c r="D62" i="1"/>
  <c r="D59" i="1"/>
  <c r="D58" i="1"/>
  <c r="D57" i="1"/>
  <c r="D56" i="1"/>
  <c r="D55" i="1"/>
  <c r="D88" i="1"/>
  <c r="D87" i="1"/>
</calcChain>
</file>

<file path=xl/sharedStrings.xml><?xml version="1.0" encoding="utf-8"?>
<sst xmlns="http://schemas.openxmlformats.org/spreadsheetml/2006/main" count="897" uniqueCount="555">
  <si>
    <t>Question</t>
  </si>
  <si>
    <t>Answer</t>
  </si>
  <si>
    <t>Applicable corporate tax rate for franking credit (%)</t>
  </si>
  <si>
    <t>If payment currency equivalent not known, date for information to be released:</t>
  </si>
  <si>
    <t xml:space="preserve">Method of calculation of payment currency equivalent: </t>
  </si>
  <si>
    <t>Date and time by which share registry must receive foreign currency payment election:</t>
  </si>
  <si>
    <t>Notification Type</t>
  </si>
  <si>
    <t>For ASX to confirm:</t>
  </si>
  <si>
    <t>yes</t>
  </si>
  <si>
    <t>Issuer Code</t>
  </si>
  <si>
    <t>Name of Issuer</t>
  </si>
  <si>
    <t>%</t>
  </si>
  <si>
    <t>Notes</t>
  </si>
  <si>
    <t>Y / N</t>
  </si>
  <si>
    <t>Yes - if applicable</t>
  </si>
  <si>
    <t>Non-ranking period end date</t>
  </si>
  <si>
    <t>Does the entity pay in certain currencies dependent upon the registered address of the security holder (for example NZD to residents of New Zealand and/or USD to residents of the U.S.A)?</t>
  </si>
  <si>
    <t>Does the entity offer all  security holders a documented plan under which they may apply to receive their payment in a foreign currency?</t>
  </si>
  <si>
    <t>Please provide or indicate where security holders may obtain the foreign currency plan documentation inclusive of the application form and further information about the foreign currency plan.</t>
  </si>
  <si>
    <t>Multicurrency Details</t>
  </si>
  <si>
    <t>Other Currency in which payment will be made:</t>
  </si>
  <si>
    <t>$</t>
  </si>
  <si>
    <t>Condition Type</t>
  </si>
  <si>
    <t>Condition Determination Date</t>
  </si>
  <si>
    <t>Has the Condition been met?</t>
  </si>
  <si>
    <t>Comments about the condition</t>
  </si>
  <si>
    <t>if yes - then complete following questions. Repeat the questions if more than one condition</t>
  </si>
  <si>
    <t>Estimated or Actual</t>
  </si>
  <si>
    <t>text comment</t>
  </si>
  <si>
    <t>corporate action id</t>
  </si>
  <si>
    <t>Please provide any further information applicable to this payment</t>
  </si>
  <si>
    <t>Will these securities be a new issue?</t>
  </si>
  <si>
    <t>Is the payment of the dividend/distribution conditional?</t>
  </si>
  <si>
    <t>If AUD equivalent not known, date for information to be released</t>
  </si>
  <si>
    <t>FX rate (in format AUD rate / primary currency rate):</t>
  </si>
  <si>
    <t xml:space="preserve">Please provide the amount in the primary currency. </t>
  </si>
  <si>
    <t xml:space="preserve">An estimate is only permitted in the case of units of trusts, units of ETFs and preference +securities.  </t>
  </si>
  <si>
    <t>Is the ordinary dividend/distribution estimated at this time</t>
  </si>
  <si>
    <t>If estimated, date that actual ordinary amount will be announced</t>
  </si>
  <si>
    <t xml:space="preserve">Date dividend/distribution rate is set </t>
  </si>
  <si>
    <t>Comments on how the date that dividend/distribution rate is set is determined</t>
  </si>
  <si>
    <t>Number of days in the dividend/distribution period</t>
  </si>
  <si>
    <t>Dividend/distribution base rate</t>
  </si>
  <si>
    <t>Comments on how dividend/distribution base rate is set</t>
  </si>
  <si>
    <t>Any other rate / multiplier used in calculating dividend/distribution rate</t>
  </si>
  <si>
    <t>Comments on how other rate used in calculating dividend/distribution rate is set</t>
  </si>
  <si>
    <t>addition of base rate, margin and any other rate/multiplier applied in calculating total interest  rate</t>
  </si>
  <si>
    <t>Is the supplementary dividend/distribution franked?</t>
  </si>
  <si>
    <t>Is the supplementary dividend/distribution fully franked?</t>
  </si>
  <si>
    <t>Percentage of supplementary dividend/distribution that is franked</t>
  </si>
  <si>
    <t>Percentage of supplementary dividend/distribution that is unfranked</t>
  </si>
  <si>
    <t>For example if a trustee holds for more than one beneficial owner can the trustee apply for each beneficial owner to have the maximum applied to their beneficial entitlement instead of the maximum being applied to the registered holding of the trustee?</t>
  </si>
  <si>
    <t>Instructions regarding application of limits at beneficial level</t>
  </si>
  <si>
    <t>Dividend/distribution relates to the period ending (date)</t>
  </si>
  <si>
    <t>select one type</t>
  </si>
  <si>
    <t>If the entity has a DRP, is the DRP applicable to this dividend/distribution</t>
  </si>
  <si>
    <t>DRP Status in respect of this dividend/distribution</t>
  </si>
  <si>
    <t>BSP status in respect of this dividend/distribution</t>
  </si>
  <si>
    <t>Dividend Type</t>
  </si>
  <si>
    <t>Dividend / distribution period (frequency - sub-type)</t>
  </si>
  <si>
    <t>Ordinary dividend/distribution amount per security (actual amount)</t>
  </si>
  <si>
    <t>Special dividend amount details</t>
  </si>
  <si>
    <t>Special dividend/distribution amount per security (actual amount)</t>
  </si>
  <si>
    <t>Scrip dividend/distribution amount per security (actual amount)</t>
  </si>
  <si>
    <t>Is scrip dividend/distribution franked?</t>
  </si>
  <si>
    <t>Is the scrip dividend/distribution fully franked?</t>
  </si>
  <si>
    <t>Percentage of scrip dividend/distribution that is franked</t>
  </si>
  <si>
    <t>Percentage of scrip dividend/distribution that is unfranked</t>
  </si>
  <si>
    <t>Fraction rounding</t>
  </si>
  <si>
    <t>If estimated, date that actual scrip amount will be announced</t>
  </si>
  <si>
    <t>Yes</t>
  </si>
  <si>
    <t>Supplementary dividend/distribution amount per security (actual amount)</t>
  </si>
  <si>
    <t>Does the entity have any current plans?</t>
  </si>
  <si>
    <t>If the entity has an Other Plan, is the Other Plan applicable to this dividend/distribution?</t>
  </si>
  <si>
    <t>Other Dividend/Distribution Plan name</t>
  </si>
  <si>
    <t>Foreign Tax Credit Amount</t>
  </si>
  <si>
    <t>Foreign Tax Credit Percentage</t>
  </si>
  <si>
    <t>Foreign Source Amount</t>
  </si>
  <si>
    <t>Foreign Source Percentage</t>
  </si>
  <si>
    <t>Tax Advantage Type</t>
  </si>
  <si>
    <t>Tax Advantage Amount</t>
  </si>
  <si>
    <t>Tax Advantage Percentage</t>
  </si>
  <si>
    <t>Withholding Tax</t>
  </si>
  <si>
    <t>Tax Deferred Amount</t>
  </si>
  <si>
    <t>Tax Deferred Percentage</t>
  </si>
  <si>
    <t>Tax Free Amount</t>
  </si>
  <si>
    <t>Tax Free Percentage</t>
  </si>
  <si>
    <t>Tax Other Income Amount</t>
  </si>
  <si>
    <t>Tax Other Income Percentage</t>
  </si>
  <si>
    <t>Tax Component Information</t>
  </si>
  <si>
    <t>text - additional information</t>
  </si>
  <si>
    <t>Comments on how dividend/distribution margin rate is set</t>
  </si>
  <si>
    <t>An estimate is only permitted in the case of units of trusts, units of ETFs and preference +securities.  If Yes, then answer questions 24 and 25</t>
  </si>
  <si>
    <t>Indicate if the date is an estimate or actual</t>
  </si>
  <si>
    <t xml:space="preserve">For example where you pay one security for each five securities held, the answer is every 01.00 scrip dividend/distribution security will be paid for each 05.00 securities held.  </t>
  </si>
  <si>
    <t>Scrip ratio</t>
  </si>
  <si>
    <t>_________ to ___________</t>
  </si>
  <si>
    <t>Security Distribution/Interest Rate (for Floating Rate Securities such as Preference securities)</t>
  </si>
  <si>
    <t>Total dividend/distribution rate for the period</t>
  </si>
  <si>
    <t>if there is no discount, please indicate 0%</t>
  </si>
  <si>
    <t>Ordinary dividend/distribution unfranked amount</t>
  </si>
  <si>
    <t>Ordinary dividend/distribution conduit foreign income amount</t>
  </si>
  <si>
    <t>Special dividend/distribution franked amount</t>
  </si>
  <si>
    <t>Special dividend/distribution unfranked amount</t>
  </si>
  <si>
    <t>Special dividend/distribution conduit foreign income amount</t>
  </si>
  <si>
    <t>Scrip dividend/distribution franked amount</t>
  </si>
  <si>
    <t>Scrip dividend/distribution unfranked amount</t>
  </si>
  <si>
    <t>Scrip dividend/distribution conduit foreign income amount</t>
  </si>
  <si>
    <t>Non ranking period end date</t>
  </si>
  <si>
    <t>Select one condition type</t>
  </si>
  <si>
    <t>Indicate type of current plan. More than one can be selected (except if "no plan" selected).  If a plan type is selected please complete the relevant section below. If there are no plans in place please answer NO to this question.  If NO, then ignore the following plan questions.</t>
  </si>
  <si>
    <t>If the entity has a BSP, is the BSP applicable to this dividend/distribution?</t>
  </si>
  <si>
    <t>What is the default option if security holders do not indicate whether they want to participate in the Plan?</t>
  </si>
  <si>
    <t>Last date and time for lodgement of election notices to share registry under Plan</t>
  </si>
  <si>
    <t>Plan discount rate</t>
  </si>
  <si>
    <t>Plan Price calculation period start date</t>
  </si>
  <si>
    <t>Plan Price calculation period end date</t>
  </si>
  <si>
    <t>Please describe the methodology for determining the period of calculation of Plan price or for calculating the Plan price where another methodology is used.</t>
  </si>
  <si>
    <t>Will Plan securities be a new issue?</t>
  </si>
  <si>
    <t>Is there a minimum dollar amount or number of securities required for Plan participation?</t>
  </si>
  <si>
    <t>Minimum number of securities required for Plan participation</t>
  </si>
  <si>
    <t>Minimum amount for Plan participation</t>
  </si>
  <si>
    <t>Is there a maximum dollar amount or number of securities required for Plan participation?</t>
  </si>
  <si>
    <t>Maximum number of securities required for Plan participation</t>
  </si>
  <si>
    <t>Maximum amount for Plan participation</t>
  </si>
  <si>
    <t>Maximum amount/or number for Plan participation will be applied at beneficial level</t>
  </si>
  <si>
    <t>Please provide instructions for trustees to notify beneficial holdings for the purpose of applying Plan limits</t>
  </si>
  <si>
    <t>Are there any other conditions applying to Plan participation?</t>
  </si>
  <si>
    <t>Conditions for Plan participation</t>
  </si>
  <si>
    <t>Please describe any other conditions for participation in the Plan for example residence in a certain country.</t>
  </si>
  <si>
    <t>Link to a copy of the Plan rules</t>
  </si>
  <si>
    <t>Please provide a url link to the Plan rules.</t>
  </si>
  <si>
    <t>Unfranked dividends not declared to be conduit foreign income</t>
  </si>
  <si>
    <t>Unfranked dividends declared to be conduit foreign income</t>
  </si>
  <si>
    <t>Managed investment trust fund payments</t>
  </si>
  <si>
    <t>Franked distributions from trusts</t>
  </si>
  <si>
    <t>Gross cash distribution</t>
  </si>
  <si>
    <t>Interest exempt from withholding</t>
  </si>
  <si>
    <t>Capital Gains discount method – Non-Taxable Australian property</t>
  </si>
  <si>
    <t>Capital gains other – Non-Taxable Australian property</t>
  </si>
  <si>
    <t>Other income</t>
  </si>
  <si>
    <t>Royalties</t>
  </si>
  <si>
    <t>NCMI</t>
  </si>
  <si>
    <t>Excluded from NCMI</t>
  </si>
  <si>
    <t>Unfranked dividends not declared to be conduit foreign income Type</t>
  </si>
  <si>
    <t>Unfranked dividends declared to be conduit foreign income Type</t>
  </si>
  <si>
    <t>Managed investment trust fund payments Type</t>
  </si>
  <si>
    <t>Franked distributions from trusts Type</t>
  </si>
  <si>
    <t>Gross cash distribution Type</t>
  </si>
  <si>
    <t>Interest exempt from withholding Type</t>
  </si>
  <si>
    <t>Capital Gains discount method – Non-Taxable Australian property Type</t>
  </si>
  <si>
    <t>Capital gains other – Non-Taxable Australian property Type</t>
  </si>
  <si>
    <t>Other income Type</t>
  </si>
  <si>
    <t>Royalties Type</t>
  </si>
  <si>
    <t>NCMI Type</t>
  </si>
  <si>
    <t>Excluded from NCMI Type</t>
  </si>
  <si>
    <t>Other - distribution components / tax details</t>
  </si>
  <si>
    <t>Mandatory</t>
  </si>
  <si>
    <t>Optional</t>
  </si>
  <si>
    <t>Select</t>
  </si>
  <si>
    <t>Interim</t>
  </si>
  <si>
    <t>Final</t>
  </si>
  <si>
    <t>Monthly</t>
  </si>
  <si>
    <t>Quarterly</t>
  </si>
  <si>
    <t>Six Monthly</t>
  </si>
  <si>
    <t>Once a Year</t>
  </si>
  <si>
    <t>N/A</t>
  </si>
  <si>
    <t>No</t>
  </si>
  <si>
    <t>Estimated</t>
  </si>
  <si>
    <t>Actual</t>
  </si>
  <si>
    <t>Ordinary (normal)</t>
  </si>
  <si>
    <t>Scrip</t>
  </si>
  <si>
    <t>Supplementary (NZD)</t>
  </si>
  <si>
    <t>Special Dividend</t>
  </si>
  <si>
    <t>TBA</t>
  </si>
  <si>
    <t>DRP</t>
  </si>
  <si>
    <t>BSP</t>
  </si>
  <si>
    <t>Other Plan</t>
  </si>
  <si>
    <t>DRP for retail security holders only</t>
  </si>
  <si>
    <t>Full DRP offered</t>
  </si>
  <si>
    <t>DRP subject to security holder approval</t>
  </si>
  <si>
    <t>No Plan</t>
  </si>
  <si>
    <t>BSP for retail holders only</t>
  </si>
  <si>
    <t>Full BSP offered</t>
  </si>
  <si>
    <t>Participation in Plan (i.e. securities issued)</t>
  </si>
  <si>
    <t>Do not participate in Plan (i.e. cash payment)</t>
  </si>
  <si>
    <t>AMO Name:</t>
  </si>
  <si>
    <t>Ordinary Fully Paid Shares</t>
  </si>
  <si>
    <t>Security Code</t>
  </si>
  <si>
    <t>ISIN</t>
  </si>
  <si>
    <t>New Notification</t>
  </si>
  <si>
    <t>Update to a dividend</t>
  </si>
  <si>
    <t>Cancellation of a dividend</t>
  </si>
  <si>
    <t>Security Type</t>
  </si>
  <si>
    <t>Exchange Traded Fund</t>
  </si>
  <si>
    <t>Preference security</t>
  </si>
  <si>
    <t>Fractions rounded up to the next whole number</t>
  </si>
  <si>
    <t>Fractions rounded down to the nearest whole number or fractions disregarded</t>
  </si>
  <si>
    <t>Fractions sold and proceeds distributed</t>
  </si>
  <si>
    <t>Fractions of 0.5 and over rounded up</t>
  </si>
  <si>
    <t>Fractions over 0.5 rounded up</t>
  </si>
  <si>
    <t>Start date of payment period</t>
  </si>
  <si>
    <t>End date of payment period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</si>
  <si>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</si>
  <si>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</si>
  <si>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</si>
  <si>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</si>
  <si>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</si>
  <si>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</si>
  <si>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</si>
  <si>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</si>
  <si>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</si>
  <si>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</si>
  <si>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</si>
  <si>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</si>
  <si>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</si>
  <si>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</si>
  <si>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</si>
  <si>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</si>
  <si>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</si>
  <si>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</si>
  <si>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</si>
  <si>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</si>
  <si>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</si>
  <si>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</si>
  <si>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</si>
  <si>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</si>
  <si>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</si>
  <si>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</si>
  <si>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</si>
  <si>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</si>
  <si>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</si>
  <si>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</si>
  <si>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</si>
  <si>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</si>
  <si>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</si>
  <si>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D34</t>
  </si>
  <si>
    <t>D35</t>
  </si>
  <si>
    <t>D36</t>
  </si>
  <si>
    <t>D37</t>
  </si>
  <si>
    <t>D38</t>
  </si>
  <si>
    <t>D39</t>
  </si>
  <si>
    <t>D40</t>
  </si>
  <si>
    <t>D41</t>
  </si>
  <si>
    <t>D42</t>
  </si>
  <si>
    <t>D43</t>
  </si>
  <si>
    <t>D44</t>
  </si>
  <si>
    <t>D45</t>
  </si>
  <si>
    <t>D46</t>
  </si>
  <si>
    <t>D47</t>
  </si>
  <si>
    <t>D48</t>
  </si>
  <si>
    <t>D49</t>
  </si>
  <si>
    <t>D50</t>
  </si>
  <si>
    <t>D51</t>
  </si>
  <si>
    <t>D52</t>
  </si>
  <si>
    <t>D53</t>
  </si>
  <si>
    <t>D54</t>
  </si>
  <si>
    <t>D55</t>
  </si>
  <si>
    <t>D56</t>
  </si>
  <si>
    <t>D57</t>
  </si>
  <si>
    <t>D58</t>
  </si>
  <si>
    <t>D59</t>
  </si>
  <si>
    <t>D60</t>
  </si>
  <si>
    <t>D61</t>
  </si>
  <si>
    <t>NZ1</t>
  </si>
  <si>
    <t>NZ2</t>
  </si>
  <si>
    <t>NZ3</t>
  </si>
  <si>
    <t>NZ4</t>
  </si>
  <si>
    <t>NZ5</t>
  </si>
  <si>
    <t>NZ6</t>
  </si>
  <si>
    <t>NZ7</t>
  </si>
  <si>
    <t>NZ8</t>
  </si>
  <si>
    <t>NZ9</t>
  </si>
  <si>
    <t>NZ10</t>
  </si>
  <si>
    <t>NZ11</t>
  </si>
  <si>
    <t>MC1</t>
  </si>
  <si>
    <t>MC2</t>
  </si>
  <si>
    <t>MC3</t>
  </si>
  <si>
    <t>MC4</t>
  </si>
  <si>
    <t>MC5</t>
  </si>
  <si>
    <t>MC6</t>
  </si>
  <si>
    <t>MC7</t>
  </si>
  <si>
    <t>MC8</t>
  </si>
  <si>
    <t>IR1</t>
  </si>
  <si>
    <t>IR2</t>
  </si>
  <si>
    <t>IR3</t>
  </si>
  <si>
    <t>IR4</t>
  </si>
  <si>
    <t>IR5</t>
  </si>
  <si>
    <t>IR6</t>
  </si>
  <si>
    <t>IR7</t>
  </si>
  <si>
    <t>IR8</t>
  </si>
  <si>
    <t>IR9</t>
  </si>
  <si>
    <t>IR10</t>
  </si>
  <si>
    <t>IR11</t>
  </si>
  <si>
    <t>IR12</t>
  </si>
  <si>
    <t>Question D1</t>
  </si>
  <si>
    <t>Question D5</t>
  </si>
  <si>
    <t>Question D11</t>
  </si>
  <si>
    <t>Question D12</t>
  </si>
  <si>
    <t>Question D22</t>
  </si>
  <si>
    <t>Question D23</t>
  </si>
  <si>
    <t>SC1</t>
  </si>
  <si>
    <t>SC2</t>
  </si>
  <si>
    <t>SC3</t>
  </si>
  <si>
    <t>SC4</t>
  </si>
  <si>
    <t>SC5</t>
  </si>
  <si>
    <t>SC6</t>
  </si>
  <si>
    <t>SC7</t>
  </si>
  <si>
    <t>SC8</t>
  </si>
  <si>
    <t>SC9</t>
  </si>
  <si>
    <t>SC10</t>
  </si>
  <si>
    <t>SC11</t>
  </si>
  <si>
    <t>SC12</t>
  </si>
  <si>
    <t>SC13</t>
  </si>
  <si>
    <t>SC14</t>
  </si>
  <si>
    <t>SC15</t>
  </si>
  <si>
    <t>SC16</t>
  </si>
  <si>
    <t>SC17</t>
  </si>
  <si>
    <t>SC18</t>
  </si>
  <si>
    <t>Question SC14</t>
  </si>
  <si>
    <t>Question SC16</t>
  </si>
  <si>
    <t>Question D31</t>
  </si>
  <si>
    <t>Question D32</t>
  </si>
  <si>
    <t>Question D33</t>
  </si>
  <si>
    <t>Question D34</t>
  </si>
  <si>
    <t>Question D35</t>
  </si>
  <si>
    <t>Question D46</t>
  </si>
  <si>
    <t>Question D48</t>
  </si>
  <si>
    <t>Question MC1</t>
  </si>
  <si>
    <t>Scrip dividend amount details</t>
  </si>
  <si>
    <t>Repeat this section of questions D31 to D36 if applicable - i.e. if the entity has one or more current plans.</t>
  </si>
  <si>
    <t>Repeat this section of questions if there is more than one plan applicable to the dividend distribution and clearly mark the appropriate plan in the heading.</t>
  </si>
  <si>
    <t>Whole number only, per holder</t>
  </si>
  <si>
    <t>Please provide in primary currency, per holder</t>
  </si>
  <si>
    <t>If yes, answer questions D52 or D53</t>
  </si>
  <si>
    <t>Text comment</t>
  </si>
  <si>
    <t>If Yes, please answer question D46</t>
  </si>
  <si>
    <t>Optional - if available</t>
  </si>
  <si>
    <t>Optional - if applicable</t>
  </si>
  <si>
    <t>Please select from the list the appropriate description of how fractions will be handled.  
If the issuer does not have a rounding policy please choose “Fractions rounded down to the nearest whole number or fractions disregarded”.</t>
  </si>
  <si>
    <t xml:space="preserve">The date when the issued securities will rank equal (i.e. pari passu). </t>
  </si>
  <si>
    <t>Will the new security rank pari passu with exisitng securities</t>
  </si>
  <si>
    <t>This date is the date on which the securities are entered into the holdings of  participants</t>
  </si>
  <si>
    <t>If Yes, please answer question SC17</t>
  </si>
  <si>
    <t>Pari passu means “on an equal footing” for example if the securities will not receive an upcoming payment that existing securities in the same class will receive, they do not rank pari passu.  If the answer is no, answer question SC18</t>
  </si>
  <si>
    <t>Question MC2</t>
  </si>
  <si>
    <t>Question MC4</t>
  </si>
  <si>
    <t>Estimated or Actual Date to the above?</t>
  </si>
  <si>
    <t>Please provide the following:
Currency:
Payment Amount:
Repeat this question if more than one currency</t>
  </si>
  <si>
    <t>Dividend/distribution Margin rate</t>
  </si>
  <si>
    <t>Not applicable</t>
  </si>
  <si>
    <t>Concessional GST</t>
  </si>
  <si>
    <t>Pooled Development Fund Rebate</t>
  </si>
  <si>
    <t>Other</t>
  </si>
  <si>
    <t>Not available</t>
  </si>
  <si>
    <t>Question TX5</t>
  </si>
  <si>
    <t>TX1</t>
  </si>
  <si>
    <t>TX2</t>
  </si>
  <si>
    <t>TX3</t>
  </si>
  <si>
    <t>TX4</t>
  </si>
  <si>
    <t>TX5</t>
  </si>
  <si>
    <t>TX6</t>
  </si>
  <si>
    <t>TX7</t>
  </si>
  <si>
    <t>TX8</t>
  </si>
  <si>
    <t>TX9</t>
  </si>
  <si>
    <t>TX10</t>
  </si>
  <si>
    <t>TX11</t>
  </si>
  <si>
    <t>TX12</t>
  </si>
  <si>
    <t>TX13</t>
  </si>
  <si>
    <t>TX14</t>
  </si>
  <si>
    <t>TX15</t>
  </si>
  <si>
    <t>TX16</t>
  </si>
  <si>
    <t>TX17</t>
  </si>
  <si>
    <t>TX18</t>
  </si>
  <si>
    <t>TX19</t>
  </si>
  <si>
    <t>TX20</t>
  </si>
  <si>
    <t>TX21</t>
  </si>
  <si>
    <t>TX22</t>
  </si>
  <si>
    <t>TX23</t>
  </si>
  <si>
    <t>TX24</t>
  </si>
  <si>
    <t>TX25</t>
  </si>
  <si>
    <t>TX26</t>
  </si>
  <si>
    <t>TX27</t>
  </si>
  <si>
    <t>TX28</t>
  </si>
  <si>
    <t>TX29</t>
  </si>
  <si>
    <t>TX30</t>
  </si>
  <si>
    <t>TX31</t>
  </si>
  <si>
    <t>TX32</t>
  </si>
  <si>
    <t>TX33</t>
  </si>
  <si>
    <t>TX34</t>
  </si>
  <si>
    <t>TX35</t>
  </si>
  <si>
    <t>TX36</t>
  </si>
  <si>
    <t>TX37</t>
  </si>
  <si>
    <t>TX38</t>
  </si>
  <si>
    <t>TX39</t>
  </si>
  <si>
    <t>Answer this section if applicable  -normally for Fund related distributions</t>
  </si>
  <si>
    <t>ASIC Lodgement - Court Order</t>
  </si>
  <si>
    <t>ACCC approval</t>
  </si>
  <si>
    <t>Court approval</t>
  </si>
  <si>
    <t>Class order</t>
  </si>
  <si>
    <t>FIRB - Foreign. Inv Review Board</t>
  </si>
  <si>
    <t>Shareholder approval</t>
  </si>
  <si>
    <t>ATO class ruling</t>
  </si>
  <si>
    <t>Estimate</t>
  </si>
  <si>
    <t>If the corporate action is conditional and subject to approvals, information is to be provided below. Satisfaction of conditions is a pre-requisite for CHESS support of a corporate action.   Advice regarding whether or not the condition has been met must be advised to ASX by no later than day 0 (i.e. announcement date) of the corporate action event.</t>
  </si>
  <si>
    <t>D62</t>
  </si>
  <si>
    <t>D63</t>
  </si>
  <si>
    <t>D64</t>
  </si>
  <si>
    <t>D65</t>
  </si>
  <si>
    <t>D66</t>
  </si>
  <si>
    <t>D67</t>
  </si>
  <si>
    <t>Question D60</t>
  </si>
  <si>
    <t>Question D63</t>
  </si>
  <si>
    <t>Date when the condition/s will be determined or approved</t>
  </si>
  <si>
    <t>Is the Date above estimated or actual?</t>
  </si>
  <si>
    <t>Complete all Mandatory fields</t>
  </si>
  <si>
    <t>Date of this notification (Day 0)</t>
  </si>
  <si>
    <t>Record Date (Day 4)</t>
  </si>
  <si>
    <t>D68</t>
  </si>
  <si>
    <t>D69</t>
  </si>
  <si>
    <t>SD1</t>
  </si>
  <si>
    <t>SD2</t>
  </si>
  <si>
    <t>SD3</t>
  </si>
  <si>
    <t>SD4</t>
  </si>
  <si>
    <t>SD5</t>
  </si>
  <si>
    <t>SD6</t>
  </si>
  <si>
    <t>SD7</t>
  </si>
  <si>
    <t>SD8</t>
  </si>
  <si>
    <t>SD8.1</t>
  </si>
  <si>
    <t>SD9</t>
  </si>
  <si>
    <t>SD9.1</t>
  </si>
  <si>
    <t>SD10</t>
  </si>
  <si>
    <t>Effective Date: 1 January 2026</t>
  </si>
  <si>
    <t>D0</t>
  </si>
  <si>
    <r>
      <t xml:space="preserve">Mandatory Question 
</t>
    </r>
    <r>
      <rPr>
        <b/>
        <sz val="9"/>
        <color theme="0"/>
        <rFont val="Arial"/>
        <family val="2"/>
      </rPr>
      <t>(i.e. minimum for data capture)</t>
    </r>
  </si>
  <si>
    <r>
      <t xml:space="preserve">AUD equivalent to total dividend/distribution amount per </t>
    </r>
    <r>
      <rPr>
        <vertAlign val="superscript"/>
        <sz val="9"/>
        <color theme="1"/>
        <rFont val="Arial"/>
        <family val="2"/>
      </rPr>
      <t>+</t>
    </r>
    <r>
      <rPr>
        <sz val="10"/>
        <color theme="1"/>
        <rFont val="Arial"/>
        <family val="2"/>
      </rPr>
      <t>security</t>
    </r>
  </si>
  <si>
    <r>
      <t xml:space="preserve">Ordinary dividend/distribution </t>
    </r>
    <r>
      <rPr>
        <b/>
        <sz val="10"/>
        <color theme="1"/>
        <rFont val="Arial"/>
        <family val="2"/>
      </rPr>
      <t>estimated</t>
    </r>
    <r>
      <rPr>
        <sz val="10"/>
        <color theme="1"/>
        <rFont val="Arial"/>
        <family val="2"/>
      </rPr>
      <t xml:space="preserve"> amount per security</t>
    </r>
  </si>
  <si>
    <r>
      <t xml:space="preserve">Please provide the amount in the primary currency. Enter 'Nil' if not applicable.
This question is not mandatory in relation to units of trusts, units of ETFs and preference </t>
    </r>
    <r>
      <rPr>
        <vertAlign val="superscript"/>
        <sz val="10"/>
        <color theme="1"/>
        <rFont val="Arial"/>
        <family val="2"/>
      </rPr>
      <t>+</t>
    </r>
    <r>
      <rPr>
        <sz val="10"/>
        <color theme="1"/>
        <rFont val="Arial"/>
        <family val="2"/>
      </rPr>
      <t xml:space="preserve">securities. </t>
    </r>
  </si>
  <si>
    <r>
      <t xml:space="preserve">Do Plan securities rank pari passu from </t>
    </r>
    <r>
      <rPr>
        <vertAlign val="superscript"/>
        <sz val="10"/>
        <rFont val="Arial"/>
        <family val="2"/>
      </rPr>
      <t>+</t>
    </r>
    <r>
      <rPr>
        <sz val="10"/>
        <rFont val="Arial"/>
        <family val="2"/>
      </rPr>
      <t>issue date</t>
    </r>
  </si>
  <si>
    <r>
      <t xml:space="preserve">Reason for </t>
    </r>
    <r>
      <rPr>
        <b/>
        <sz val="10"/>
        <rFont val="Arial"/>
        <family val="2"/>
      </rPr>
      <t>update</t>
    </r>
    <r>
      <rPr>
        <sz val="10"/>
        <rFont val="Arial"/>
        <family val="2"/>
      </rPr>
      <t xml:space="preserve"> to a previous notification</t>
    </r>
  </si>
  <si>
    <r>
      <t xml:space="preserve">Reason for </t>
    </r>
    <r>
      <rPr>
        <b/>
        <sz val="10"/>
        <rFont val="Arial"/>
        <family val="2"/>
      </rPr>
      <t>cancellation</t>
    </r>
    <r>
      <rPr>
        <sz val="10"/>
        <rFont val="Arial"/>
        <family val="2"/>
      </rPr>
      <t xml:space="preserve"> of corporate action</t>
    </r>
  </si>
  <si>
    <t>Ref</t>
  </si>
  <si>
    <t>Please use this form to notify ASX Settlement of an upcoming Dividend/Distributions corporate action for Approved Market Operators (AMOs). Complete all mandatory fields and provide supporting documentation as required. 
If you need assistance, refer to the Notes section next to each field or contact ALMONotifications@asx.com.au</t>
  </si>
  <si>
    <t>Notification of Dividend/Distributions – Corporate Actions Service (ASX Settlement)</t>
  </si>
  <si>
    <t>Section 1: Security &amp; Issuer Details</t>
  </si>
  <si>
    <t>e.g., AU0000001234</t>
  </si>
  <si>
    <t>e.g., ABC</t>
  </si>
  <si>
    <t>e.g., ABC Corporation Ltd</t>
  </si>
  <si>
    <t>New / Update / Cancellation</t>
  </si>
  <si>
    <t>ASX Non-Settlement Dates</t>
  </si>
  <si>
    <t>New Year’s Day</t>
  </si>
  <si>
    <t>Australia Day</t>
  </si>
  <si>
    <t>Good Friday</t>
  </si>
  <si>
    <t>Easter Monday</t>
  </si>
  <si>
    <t>ANZAC Day</t>
  </si>
  <si>
    <t>King's Birthday</t>
  </si>
  <si>
    <t>Christmas Day</t>
  </si>
  <si>
    <t>Boxing Day</t>
  </si>
  <si>
    <t>Section 2: Dividend/Distribution Timetable</t>
  </si>
  <si>
    <t>Section 3: Dividend/Distribution Details</t>
  </si>
  <si>
    <t xml:space="preserve">Section 4: Dividend Amount </t>
  </si>
  <si>
    <t>Interim / Final based on reporting period</t>
  </si>
  <si>
    <t xml:space="preserve">• Indicate type(s) of dividend.  Ordinary / Special / Scrip / Supplementary. For Units, ETFs and Preference Securities are classified as “Ordinary”.
• Each form/notification can only relate to one Record Date and Payment Date but may have multiple types of payment, for example an Ordinary and a Special Dividend.  </t>
  </si>
  <si>
    <t>• If a Special or Scrip Dividend/distribution is announced together with a regular Ordinary Dividend (monthly, quarterly, six-monthly, or annual), use the same frequency and period ending as the regular dividend.
• If Special and/or Scrip Only then N/A may be applicable</t>
  </si>
  <si>
    <t>• For the reporting period ending, enter the date (e.g., 31 December 2025).
• If a Special or Scrip Dividend/distribution is announced together with a regular dividend (monthly, quarterly, six-monthly, or annual), use the same frequency and period ending as the regular dividend.
• For Preference Securities, the period ending may be the same as the Payment Date.
• If only a Special or Scrip Dividend/distribution is announced and “N/A” is selected for frequency, a period ending date may not be required.</t>
  </si>
  <si>
    <t>• Please indicate if this is an estimate or actual amount. Full information regarding each dividend should be included in the "Dividend Amount Breakdown" section.</t>
  </si>
  <si>
    <t>Withholding Tax Rate</t>
  </si>
  <si>
    <t>Estimated or Actual Amount</t>
  </si>
  <si>
    <t xml:space="preserve">• e.g., 0.025
• If more than one dividend/distribution type is included in this notification (e.g. Ordinary and Special), this total should be the total of those types. 
</t>
  </si>
  <si>
    <t>e.g., AUD, NZD, USD etc</t>
  </si>
  <si>
    <t>e.g., 1 AUD /1.15 NZD</t>
  </si>
  <si>
    <t>• Answer amount to be paid in AUD, if primary currency is not AUD. 
• If more than one dividend/distribution type is included in this announcement (e.g. ordinary and special), this total should be the total of those types. 
• If not provided by issuer, ASX will set an AUD equivalent on the day before ex date, for CHESS purposes</t>
  </si>
  <si>
    <t>if Yes, answer questions in section "Multicurrency Details" tab</t>
  </si>
  <si>
    <r>
      <t xml:space="preserve">Whether mandatory or via an optional plan or facility, can the dividend/distribution be </t>
    </r>
    <r>
      <rPr>
        <u/>
        <sz val="10"/>
        <color theme="1"/>
        <rFont val="Arial"/>
        <family val="2"/>
      </rPr>
      <t>paid</t>
    </r>
    <r>
      <rPr>
        <sz val="10"/>
        <color theme="1"/>
        <rFont val="Arial"/>
        <family val="2"/>
      </rPr>
      <t xml:space="preserve"> in a currency other than the primary currency</t>
    </r>
  </si>
  <si>
    <t>• For non-Australian entities, ASX only records the withholding tax rate for dividends or distributions paid by foreign resident listed entities to Australian resident security holders. 
• If a dividend or distribution is payable to an Australian resident security holder, please provide the applicable withholding tax rate (assuming no exemptions are granted). e.g., 15%</t>
  </si>
  <si>
    <t>Is Ordinary Dividend/distribution Franked?</t>
  </si>
  <si>
    <t>Section 5: Ordinary Dividend Amount Franking Details</t>
  </si>
  <si>
    <t>Corporate Tax Rate % (for franking credit)</t>
  </si>
  <si>
    <t>Percentage of Payment Franked</t>
  </si>
  <si>
    <t>Franked amount</t>
  </si>
  <si>
    <t>Percentage of Payment Unfranked</t>
  </si>
  <si>
    <t>Section 6: Dividend/distribution Reinvestment Plan (DRP) / Bonus Security Plan (BSP) / Other Plan - Summary</t>
  </si>
  <si>
    <t>Section 7: Plan details: Plan type:  DRP or BSP or Other (select one)</t>
  </si>
  <si>
    <t>Section 8: Conditions</t>
  </si>
  <si>
    <t>Section 9: Comments</t>
  </si>
  <si>
    <t>Yes / No</t>
  </si>
  <si>
    <t>e.g., 30% for corporate tax rate</t>
  </si>
  <si>
    <t>e.g., 100%</t>
  </si>
  <si>
    <t>e.g., 0.025 (in primary currency)</t>
  </si>
  <si>
    <t>e.g., 0.005 (in primary currency)</t>
  </si>
  <si>
    <t>Is the Ordinary Dividend/distribution fully franked?</t>
  </si>
  <si>
    <t>To be provided when known, in primary currency</t>
  </si>
  <si>
    <t>Plan Price calculation methodology</t>
  </si>
  <si>
    <t>Plan Price (including any discount)</t>
  </si>
  <si>
    <t>Yes / No 
Pari passu means “on an equal footing”. For example if the new securities to be issued will not receive an upcoming payment that existing securities (e.g. ABC) receives, they do not rank pari passu.  ASX Settlement will assign a separate Security Code (e.g. ABCN) for this purpose, until such time the securities rank pari passu.
If the answer is no, answer question D48</t>
  </si>
  <si>
    <r>
      <t xml:space="preserve">The date at the end of the dividend/distribution period after which the issued securities rank equal (i.e. pari passu) for the next announced dividend/distribution.  For example, if the new securities are </t>
    </r>
    <r>
      <rPr>
        <b/>
        <u/>
        <sz val="10"/>
        <rFont val="Arial"/>
        <family val="2"/>
      </rPr>
      <t>not</t>
    </r>
    <r>
      <rPr>
        <sz val="10"/>
        <rFont val="Arial"/>
        <family val="2"/>
      </rPr>
      <t xml:space="preserve"> entitled to participate in a dividend announced for the period ending 30 June 2025, but are entitled to any dividend announced thereafter, then the answer to this question is 30 June 2025.</t>
    </r>
  </si>
  <si>
    <t>If Yes, answer questions D50 or D51</t>
  </si>
  <si>
    <t>Enter all times in Sydney time (AEST/AEDT), using the 24-hour format (e.g., 18:00 for 6:00pm). Should be at least 1 business day after record date.</t>
  </si>
  <si>
    <t>This date is the date on which the Plan securities are entered into the holdings of  Plan participants. Should be no later than 10 business days after Payment Date.</t>
  </si>
  <si>
    <r>
      <t xml:space="preserve">Mandatory Question </t>
    </r>
    <r>
      <rPr>
        <b/>
        <sz val="9"/>
        <color theme="1"/>
        <rFont val="Arial"/>
        <family val="2"/>
      </rPr>
      <t>(i.e. minimum for data capture)</t>
    </r>
  </si>
  <si>
    <r>
      <t xml:space="preserve">Is the special dividend/distribution </t>
    </r>
    <r>
      <rPr>
        <b/>
        <sz val="10"/>
        <color theme="1"/>
        <rFont val="Arial"/>
        <family val="2"/>
      </rPr>
      <t>estimated</t>
    </r>
    <r>
      <rPr>
        <sz val="10"/>
        <color theme="1"/>
        <rFont val="Arial"/>
        <family val="2"/>
      </rPr>
      <t xml:space="preserve"> at this time</t>
    </r>
  </si>
  <si>
    <r>
      <t xml:space="preserve">Special dividend/distribution </t>
    </r>
    <r>
      <rPr>
        <b/>
        <sz val="10"/>
        <color theme="1"/>
        <rFont val="Arial"/>
        <family val="2"/>
      </rPr>
      <t>estimated</t>
    </r>
    <r>
      <rPr>
        <sz val="10"/>
        <color theme="1"/>
        <rFont val="Arial"/>
        <family val="2"/>
      </rPr>
      <t xml:space="preserve"> amount per security</t>
    </r>
  </si>
  <si>
    <t>Special Dividend amount details</t>
  </si>
  <si>
    <t>Answer this section if you answered "Special Dividend" to Question D11 in the Dividend tab</t>
  </si>
  <si>
    <t>An estimate is only permitted in the case of units of trusts, units of ETFs and preference securities.  If Yes, then answer questions SP3 and SP4</t>
  </si>
  <si>
    <t xml:space="preserve">Please provide the Special amount in the primary currency. </t>
  </si>
  <si>
    <t xml:space="preserve">An estimate is only permitted in the case of units of trusts, units of ETFs and preference securities.  </t>
  </si>
  <si>
    <t>Is Special dividend/distribution franked?</t>
  </si>
  <si>
    <t>Is the Special dividend/distribution fully franked?</t>
  </si>
  <si>
    <t>Percentage of Special dividend/distribution that is franked</t>
  </si>
  <si>
    <t>Percentage of Special dividend/distribution that is unfranked</t>
  </si>
  <si>
    <r>
      <t xml:space="preserve">Please provide the amount in the primary currency. Enter 'Nil' if not applicable. This question is </t>
    </r>
    <r>
      <rPr>
        <u/>
        <sz val="10"/>
        <color theme="1"/>
        <rFont val="Arial"/>
        <family val="2"/>
      </rPr>
      <t>not</t>
    </r>
    <r>
      <rPr>
        <sz val="10"/>
        <color theme="1"/>
        <rFont val="Arial"/>
        <family val="2"/>
      </rPr>
      <t xml:space="preserve"> mandatory in relation to units of trusts, units of ETFs and preference </t>
    </r>
    <r>
      <rPr>
        <vertAlign val="superscript"/>
        <sz val="10"/>
        <color theme="1"/>
        <rFont val="Arial"/>
        <family val="2"/>
      </rPr>
      <t>+</t>
    </r>
    <r>
      <rPr>
        <sz val="10"/>
        <color theme="1"/>
        <rFont val="Arial"/>
        <family val="2"/>
      </rPr>
      <t xml:space="preserve">securities. </t>
    </r>
  </si>
  <si>
    <r>
      <t xml:space="preserve">If </t>
    </r>
    <r>
      <rPr>
        <b/>
        <sz val="10"/>
        <color theme="1"/>
        <rFont val="Arial"/>
        <family val="2"/>
      </rPr>
      <t>estimated</t>
    </r>
    <r>
      <rPr>
        <sz val="10"/>
        <color theme="1"/>
        <rFont val="Arial"/>
        <family val="2"/>
      </rPr>
      <t>, the date that actual special amount will be announced</t>
    </r>
  </si>
  <si>
    <t>Mandatory Question (i.e. minimum for data capture)</t>
  </si>
  <si>
    <t xml:space="preserve">Please provide the amount in the primary currency.  This question is not mandatory in relation to units of trusts, units of ETFs and preference securities. </t>
  </si>
  <si>
    <r>
      <t xml:space="preserve">Is the scrip dividend/distribution </t>
    </r>
    <r>
      <rPr>
        <b/>
        <sz val="10"/>
        <color theme="1"/>
        <rFont val="Arial"/>
        <family val="2"/>
      </rPr>
      <t>estimated</t>
    </r>
    <r>
      <rPr>
        <sz val="10"/>
        <color theme="1"/>
        <rFont val="Arial"/>
        <family val="2"/>
      </rPr>
      <t xml:space="preserve"> at this time</t>
    </r>
  </si>
  <si>
    <r>
      <t xml:space="preserve">Scrip dividend/distribution </t>
    </r>
    <r>
      <rPr>
        <b/>
        <sz val="10"/>
        <color theme="1"/>
        <rFont val="Arial"/>
        <family val="2"/>
      </rPr>
      <t>estimated</t>
    </r>
    <r>
      <rPr>
        <sz val="10"/>
        <color theme="1"/>
        <rFont val="Arial"/>
        <family val="2"/>
      </rPr>
      <t xml:space="preserve"> amount per security</t>
    </r>
  </si>
  <si>
    <r>
      <t xml:space="preserve">Is the supplementary dividend/distribution </t>
    </r>
    <r>
      <rPr>
        <b/>
        <sz val="10"/>
        <color theme="1"/>
        <rFont val="Arial"/>
        <family val="2"/>
      </rPr>
      <t>estimated</t>
    </r>
    <r>
      <rPr>
        <sz val="10"/>
        <color theme="1"/>
        <rFont val="Arial"/>
        <family val="2"/>
      </rPr>
      <t xml:space="preserve"> at this time?</t>
    </r>
  </si>
  <si>
    <r>
      <t xml:space="preserve">Supplementary dividend/distribution </t>
    </r>
    <r>
      <rPr>
        <b/>
        <sz val="10"/>
        <color theme="1"/>
        <rFont val="Arial"/>
        <family val="2"/>
      </rPr>
      <t>estimated</t>
    </r>
    <r>
      <rPr>
        <sz val="10"/>
        <color theme="1"/>
        <rFont val="Arial"/>
        <family val="2"/>
      </rPr>
      <t xml:space="preserve"> amount per security</t>
    </r>
  </si>
  <si>
    <r>
      <t xml:space="preserve">Date that actual supplementary dividend/distribution amount per </t>
    </r>
    <r>
      <rPr>
        <sz val="10"/>
        <color theme="1"/>
        <rFont val="Arial"/>
        <family val="2"/>
      </rPr>
      <t>security will be announced</t>
    </r>
  </si>
  <si>
    <r>
      <t xml:space="preserve">Supplementary dividend/distribution franked amount per </t>
    </r>
    <r>
      <rPr>
        <sz val="10"/>
        <color theme="1"/>
        <rFont val="Arial"/>
        <family val="2"/>
      </rPr>
      <t>security</t>
    </r>
  </si>
  <si>
    <r>
      <t xml:space="preserve">Supplementary dividend/distribution unfranked amount per </t>
    </r>
    <r>
      <rPr>
        <sz val="10"/>
        <color theme="1"/>
        <rFont val="Arial"/>
        <family val="2"/>
      </rPr>
      <t>security</t>
    </r>
  </si>
  <si>
    <t>An estimate is only permitted in the case of units of trusts, units of ETFs and preference securities.  If Yes, then answer questions SC3 and SC4</t>
  </si>
  <si>
    <t xml:space="preserve">An estimate is only permitted in the case of units of trusts, units of ETFs and preference securities. </t>
  </si>
  <si>
    <t>Enter all times in Sydney time (AEST/AEDT), using the 24-hour format (e.g., 18:00 for 6:00pm).</t>
  </si>
  <si>
    <t>Question D13</t>
  </si>
  <si>
    <t>Question D17</t>
  </si>
  <si>
    <t>Question D24</t>
  </si>
  <si>
    <t>Question D36</t>
  </si>
  <si>
    <t>Question D38</t>
  </si>
  <si>
    <t>Question D47</t>
  </si>
  <si>
    <t>Question D52</t>
  </si>
  <si>
    <t>Question D61</t>
  </si>
  <si>
    <t>Question D64</t>
  </si>
  <si>
    <t>Question SD5</t>
  </si>
  <si>
    <t>Question SD6</t>
  </si>
  <si>
    <t>Question SD1</t>
  </si>
  <si>
    <t>Question SC1</t>
  </si>
  <si>
    <t>Question SC17</t>
  </si>
  <si>
    <t>Question SC5</t>
  </si>
  <si>
    <t>Question SC6</t>
  </si>
  <si>
    <t>New security Issue Date</t>
  </si>
  <si>
    <t>Question TX16 …</t>
  </si>
  <si>
    <t>Answer this section if you answered "Scrip" to Question D22 in the Dividend tab</t>
  </si>
  <si>
    <t>Usually completed  for dividends/distributions whose primary currency is NZD, i.e. NZ based issuer.   Answer this section if you answered "Supplementary (NZD)" to Question D11 in the Dividend tab</t>
  </si>
  <si>
    <t>Answer this section if applicable - i.e. "yes" answer to question D22</t>
  </si>
  <si>
    <t xml:space="preserve"> Answer this section if you answered "Preference Security" to Question D5 in the Dividend tab.
If the security is a floating rate security (for example a preference security), this section allows for advice of the rate for the new payment period for purposes of updating the security record.</t>
  </si>
  <si>
    <t>e.g., Ordinary Fully Paid Shares</t>
  </si>
  <si>
    <t>Answer TBA if not yet known. Can provide an 'Update' to confirm if conditions have been met or not</t>
  </si>
  <si>
    <t>Ex Date (Day 3)</t>
  </si>
  <si>
    <t>Payment Date</t>
  </si>
  <si>
    <t>Type of Dividend / distribution</t>
  </si>
  <si>
    <t>Currency the Dividend/distribution is declared (“primary currency”)</t>
  </si>
  <si>
    <r>
      <rPr>
        <sz val="10"/>
        <color theme="1"/>
        <rFont val="Arial"/>
        <family val="2"/>
      </rPr>
      <t>Total Dividend/distribution Amount per security (in primary currency):</t>
    </r>
    <r>
      <rPr>
        <sz val="11"/>
        <color theme="1"/>
        <rFont val="Arial"/>
        <family val="2"/>
      </rPr>
      <t xml:space="preserve"> </t>
    </r>
  </si>
  <si>
    <t>Plan securities Issue (allotment)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</si>
</sst>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F800]dddd\,\ mmmm\ dd\,\ yyyy"/>
    <numFmt numFmtId="165" formatCode="[$-C09]dd\-mmm\-yy;@"/>
    <numFmt numFmtId="166" formatCode="&quot;$&quot;#,##0.00"/>
    <numFmt numFmtId="167" formatCode="[$-C09]dddd\,\ d\ mmmm\ yyyy;@"/>
    <numFmt numFmtId="168" formatCode="&quot;$&quot;#,##0.000000;\-&quot;$&quot;#,##0.000000"/>
    <numFmt numFmtId="169" formatCode="&quot;$&quot;#,##0.000000"/>
    <numFmt numFmtId="170" formatCode="[$-C09]dd\-mmmm\-yyyy;@"/>
    <numFmt numFmtId="171" formatCode="0.00000%"/>
  </numFmts>
  <fonts count="29" x14ac:knownFonts="1">
    <font>
      <sz val="10"/>
      <color theme="1"/>
      <name val="Arial"/>
      <family val="2"/>
    </font>
    <font>
      <sz val="10"/>
      <color theme="1"/>
      <name val="Arial"/>
      <family val="2"/>
    </font>
    <font>
      <b/>
      <sz val="10"/>
      <color theme="1"/>
      <name val="Arial"/>
      <family val="2"/>
    </font>
    <font>
      <b/>
      <sz val="12"/>
      <color theme="1"/>
      <name val="Arial"/>
      <family val="2"/>
    </font>
    <font>
      <sz val="10"/>
      <color rgb="FFFF0000"/>
      <name val="Arial"/>
      <family val="2"/>
    </font>
    <font>
      <sz val="10"/>
      <name val="Arial"/>
      <family val="2"/>
    </font>
    <font>
      <sz val="8"/>
      <name val="Arial"/>
      <family val="2"/>
    </font>
    <font>
      <b/>
      <u/>
      <sz val="10"/>
      <color theme="0"/>
      <name val="Arial"/>
      <family val="2"/>
    </font>
    <font>
      <sz val="10"/>
      <color theme="0" tint="-0.499984740745262"/>
      <name val="Arial"/>
      <family val="2"/>
    </font>
    <font>
      <b/>
      <sz val="12"/>
      <color theme="0"/>
      <name val="Arial"/>
      <family val="2"/>
    </font>
    <font>
      <b/>
      <sz val="10"/>
      <color theme="0"/>
      <name val="Arial"/>
      <family val="2"/>
    </font>
    <font>
      <b/>
      <sz val="11"/>
      <color theme="0"/>
      <name val="Arial"/>
      <family val="2"/>
    </font>
    <font>
      <b/>
      <sz val="9"/>
      <color theme="0"/>
      <name val="Arial"/>
      <family val="2"/>
    </font>
    <font>
      <b/>
      <sz val="10"/>
      <name val="Arial"/>
      <family val="2"/>
    </font>
    <font>
      <sz val="10"/>
      <color theme="0"/>
      <name val="Arial"/>
      <family val="2"/>
    </font>
    <font>
      <b/>
      <sz val="14"/>
      <name val="Arial"/>
      <family val="2"/>
    </font>
    <font>
      <b/>
      <sz val="10"/>
      <color rgb="FFFF0000"/>
      <name val="Arial"/>
      <family val="2"/>
    </font>
    <font>
      <b/>
      <sz val="14"/>
      <color theme="1"/>
      <name val="Arial"/>
      <family val="2"/>
    </font>
    <font>
      <sz val="11"/>
      <color theme="1"/>
      <name val="Arial"/>
      <family val="2"/>
    </font>
    <font>
      <vertAlign val="superscript"/>
      <sz val="9"/>
      <color theme="1"/>
      <name val="Arial"/>
      <family val="2"/>
    </font>
    <font>
      <u/>
      <sz val="10"/>
      <color theme="1"/>
      <name val="Arial"/>
      <family val="2"/>
    </font>
    <font>
      <vertAlign val="superscript"/>
      <sz val="10"/>
      <color theme="1"/>
      <name val="Arial"/>
      <family val="2"/>
    </font>
    <font>
      <i/>
      <sz val="10"/>
      <name val="Arial"/>
      <family val="2"/>
    </font>
    <font>
      <vertAlign val="superscript"/>
      <sz val="10"/>
      <name val="Arial"/>
      <family val="2"/>
    </font>
    <font>
      <b/>
      <u/>
      <sz val="10"/>
      <name val="Arial"/>
      <family val="2"/>
    </font>
    <font>
      <u/>
      <sz val="10"/>
      <color theme="10"/>
      <name val="Arial"/>
      <family val="2"/>
    </font>
    <font>
      <b/>
      <sz val="11"/>
      <color theme="1"/>
      <name val="Arial"/>
      <family val="2"/>
    </font>
    <font>
      <b/>
      <sz val="9"/>
      <color theme="1"/>
      <name val="Arial"/>
      <family val="2"/>
    </font>
    <font>
      <i/>
      <sz val="10"/>
      <color theme="0"/>
      <name val="Arial"/>
      <family val="2"/>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bgColor indexed="64"/>
      </patternFill>
    </fill>
    <fill>
      <patternFill patternType="solid">
        <fgColor indexed="1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1"/>
        <bgColor indexed="64"/>
      </patternFill>
    </fill>
    <fill>
      <patternFill patternType="solid">
        <fgColor rgb="FFFFFF99"/>
        <bgColor indexed="64"/>
      </patternFill>
    </fill>
    <fill>
      <patternFill patternType="solid">
        <fgColor theme="2"/>
        <bgColor indexed="64"/>
      </patternFill>
    </fill>
    <fill>
      <patternFill patternType="solid">
        <fgColor theme="4" tint="-0.49998474074526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7" tint="0.59999389629810485"/>
        <bgColor indexed="64"/>
      </patternFill>
    </fill>
  </fills>
  <borders count="28">
    <border>
      <left/>
      <right/>
      <top/>
      <bottom/>
      <diagonal/>
    </border>
    <border>
      <left style="hair">
        <color auto="1"/>
      </left>
      <right style="hair">
        <color auto="1"/>
      </right>
      <top style="hair">
        <color auto="1"/>
      </top>
      <bottom style="hair">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auto="1"/>
      </left>
      <right style="thin">
        <color indexed="64"/>
      </right>
      <top style="hair">
        <color auto="1"/>
      </top>
      <bottom style="hair">
        <color auto="1"/>
      </bottom>
      <diagonal/>
    </border>
    <border>
      <left style="thin">
        <color indexed="64"/>
      </left>
      <right/>
      <top style="hair">
        <color auto="1"/>
      </top>
      <bottom style="hair">
        <color auto="1"/>
      </bottom>
      <diagonal/>
    </border>
    <border>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
      <left style="thin">
        <color indexed="64"/>
      </left>
      <right/>
      <top style="hair">
        <color auto="1"/>
      </top>
      <bottom/>
      <diagonal/>
    </border>
    <border>
      <left/>
      <right style="hair">
        <color auto="1"/>
      </right>
      <top style="hair">
        <color auto="1"/>
      </top>
      <bottom/>
      <diagonal/>
    </border>
    <border>
      <left style="hair">
        <color auto="1"/>
      </left>
      <right style="thin">
        <color indexed="64"/>
      </right>
      <top style="hair">
        <color auto="1"/>
      </top>
      <bottom/>
      <diagonal/>
    </border>
    <border>
      <left style="medium">
        <color indexed="64"/>
      </left>
      <right/>
      <top style="medium">
        <color indexed="64"/>
      </top>
      <bottom/>
      <diagonal/>
    </border>
    <border>
      <left/>
      <right/>
      <top style="hair">
        <color auto="1"/>
      </top>
      <bottom/>
      <diagonal/>
    </border>
    <border>
      <left/>
      <right style="thin">
        <color indexed="64"/>
      </right>
      <top style="hair">
        <color auto="1"/>
      </top>
      <bottom/>
      <diagonal/>
    </border>
    <border>
      <left style="thin">
        <color indexed="64"/>
      </left>
      <right/>
      <top style="thin">
        <color indexed="64"/>
      </top>
      <bottom style="thin">
        <color indexed="64"/>
      </bottom>
      <diagonal/>
    </border>
    <border>
      <left/>
      <right/>
      <top style="hair">
        <color auto="1"/>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auto="1"/>
      </top>
      <bottom style="thin">
        <color indexed="64"/>
      </bottom>
      <diagonal/>
    </border>
    <border>
      <left/>
      <right style="thin">
        <color indexed="64"/>
      </right>
      <top style="hair">
        <color auto="1"/>
      </top>
      <bottom style="thin">
        <color indexed="64"/>
      </bottom>
      <diagonal/>
    </border>
    <border>
      <left/>
      <right style="hair">
        <color auto="1"/>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165" fontId="5" fillId="0" borderId="0"/>
    <xf numFmtId="0" fontId="25" fillId="0" borderId="0" applyNumberFormat="0" applyFill="0" applyBorder="0" applyAlignment="0" applyProtection="0"/>
  </cellStyleXfs>
  <cellXfs count="177">
    <xf numFmtId="0" fontId="0" fillId="0" borderId="0" xfId="0"/>
    <xf numFmtId="0" fontId="0" fillId="0" borderId="0" xfId="0" applyAlignment="1">
      <alignment horizontal="center"/>
    </xf>
    <xf numFmtId="0" fontId="0" fillId="0" borderId="0" xfId="0" applyAlignment="1">
      <alignment horizontal="left"/>
    </xf>
    <xf numFmtId="0" fontId="2" fillId="2" borderId="0" xfId="0" applyFont="1" applyFill="1" applyAlignment="1">
      <alignment horizontal="left"/>
    </xf>
    <xf numFmtId="0" fontId="4" fillId="2" borderId="0" xfId="0" applyFont="1" applyFill="1" applyAlignment="1">
      <alignment horizontal="left"/>
    </xf>
    <xf numFmtId="0" fontId="4" fillId="0" borderId="0" xfId="0" applyFont="1" applyAlignment="1">
      <alignment horizontal="left"/>
    </xf>
    <xf numFmtId="0" fontId="5" fillId="2" borderId="0" xfId="0" applyFont="1" applyFill="1" applyAlignment="1">
      <alignment horizontal="left"/>
    </xf>
    <xf numFmtId="0" fontId="5" fillId="0" borderId="0" xfId="0" applyFont="1" applyAlignment="1">
      <alignment horizontal="left"/>
    </xf>
    <xf numFmtId="0" fontId="5" fillId="3" borderId="0" xfId="0" applyFont="1" applyFill="1" applyAlignment="1">
      <alignment horizontal="left"/>
    </xf>
    <xf numFmtId="0" fontId="9" fillId="15" borderId="9" xfId="0" applyFont="1" applyFill="1" applyBorder="1" applyAlignment="1">
      <alignment horizontal="left"/>
    </xf>
    <xf numFmtId="0" fontId="9" fillId="15" borderId="25" xfId="0" applyFont="1" applyFill="1" applyBorder="1" applyAlignment="1">
      <alignment horizontal="left"/>
    </xf>
    <xf numFmtId="0" fontId="0" fillId="2" borderId="9" xfId="0" applyFill="1" applyBorder="1" applyAlignment="1">
      <alignment horizontal="left"/>
    </xf>
    <xf numFmtId="0" fontId="0" fillId="0" borderId="9" xfId="0" applyBorder="1" applyAlignment="1">
      <alignment horizontal="left"/>
    </xf>
    <xf numFmtId="0" fontId="0" fillId="15" borderId="25" xfId="0" applyFill="1" applyBorder="1" applyAlignment="1">
      <alignment horizontal="left"/>
    </xf>
    <xf numFmtId="0" fontId="0" fillId="15" borderId="25" xfId="0" applyFill="1" applyBorder="1" applyAlignment="1">
      <alignment horizontal="center"/>
    </xf>
    <xf numFmtId="0" fontId="0" fillId="2" borderId="0" xfId="0" applyFill="1" applyAlignment="1">
      <alignment horizontal="left"/>
    </xf>
    <xf numFmtId="0" fontId="13" fillId="3" borderId="0" xfId="0" applyFont="1" applyFill="1" applyAlignment="1">
      <alignment horizontal="left" wrapText="1"/>
    </xf>
    <xf numFmtId="0" fontId="0" fillId="0" borderId="9" xfId="0" applyBorder="1" applyAlignment="1">
      <alignment horizontal="center"/>
    </xf>
    <xf numFmtId="166" fontId="5" fillId="0" borderId="9" xfId="8" applyNumberFormat="1" applyBorder="1" applyAlignment="1" applyProtection="1">
      <alignment horizontal="left"/>
      <protection locked="0"/>
    </xf>
    <xf numFmtId="0" fontId="0" fillId="2" borderId="9" xfId="0" applyFill="1" applyBorder="1" applyAlignment="1">
      <alignment horizontal="center"/>
    </xf>
    <xf numFmtId="0" fontId="5" fillId="2" borderId="9" xfId="0" applyFont="1" applyFill="1" applyBorder="1" applyAlignment="1">
      <alignment horizontal="left" wrapText="1"/>
    </xf>
    <xf numFmtId="0" fontId="0" fillId="2" borderId="9" xfId="1" applyFont="1" applyFill="1" applyBorder="1" applyAlignment="1">
      <alignment horizontal="left" wrapText="1"/>
    </xf>
    <xf numFmtId="167" fontId="5" fillId="6" borderId="9" xfId="8" applyNumberFormat="1" applyFill="1" applyBorder="1" applyAlignment="1" applyProtection="1">
      <alignment horizontal="left"/>
      <protection locked="0"/>
    </xf>
    <xf numFmtId="14" fontId="0" fillId="2" borderId="0" xfId="0" applyNumberFormat="1" applyFill="1" applyAlignment="1">
      <alignment horizontal="left"/>
    </xf>
    <xf numFmtId="0" fontId="5" fillId="0" borderId="9" xfId="8" applyNumberFormat="1" applyBorder="1" applyAlignment="1" applyProtection="1">
      <alignment horizontal="left"/>
      <protection locked="0"/>
    </xf>
    <xf numFmtId="0" fontId="15" fillId="0" borderId="0" xfId="8" applyNumberFormat="1" applyFont="1" applyAlignment="1" applyProtection="1">
      <alignment horizontal="left" wrapText="1"/>
      <protection locked="0"/>
    </xf>
    <xf numFmtId="0" fontId="5" fillId="6" borderId="9" xfId="8" applyNumberFormat="1" applyFill="1" applyBorder="1" applyAlignment="1" applyProtection="1">
      <alignment horizontal="left"/>
      <protection locked="0"/>
    </xf>
    <xf numFmtId="0" fontId="0" fillId="2" borderId="9" xfId="0" applyFill="1" applyBorder="1" applyAlignment="1">
      <alignment horizontal="left" wrapText="1"/>
    </xf>
    <xf numFmtId="0" fontId="16" fillId="2" borderId="9" xfId="0" applyFont="1" applyFill="1" applyBorder="1" applyAlignment="1">
      <alignment horizontal="left" wrapText="1"/>
    </xf>
    <xf numFmtId="14" fontId="4" fillId="2" borderId="9" xfId="0" applyNumberFormat="1" applyFont="1" applyFill="1" applyBorder="1" applyAlignment="1">
      <alignment horizontal="left" wrapText="1"/>
    </xf>
    <xf numFmtId="0" fontId="17" fillId="2" borderId="0" xfId="0" applyFont="1" applyFill="1" applyAlignment="1">
      <alignment horizontal="left" wrapText="1"/>
    </xf>
    <xf numFmtId="0" fontId="14" fillId="2" borderId="0" xfId="0" applyFont="1" applyFill="1" applyAlignment="1">
      <alignment horizontal="left"/>
    </xf>
    <xf numFmtId="0" fontId="18" fillId="2" borderId="9" xfId="0" applyFont="1" applyFill="1" applyBorder="1" applyAlignment="1">
      <alignment horizontal="left" wrapText="1"/>
    </xf>
    <xf numFmtId="168" fontId="5" fillId="6" borderId="9" xfId="7" applyNumberFormat="1" applyFont="1" applyFill="1" applyBorder="1" applyAlignment="1" applyProtection="1">
      <alignment horizontal="left"/>
      <protection locked="0"/>
    </xf>
    <xf numFmtId="164" fontId="0" fillId="2" borderId="9" xfId="1" applyNumberFormat="1" applyFont="1" applyFill="1" applyBorder="1" applyAlignment="1">
      <alignment horizontal="left"/>
    </xf>
    <xf numFmtId="16" fontId="5" fillId="0" borderId="9" xfId="8" applyNumberFormat="1" applyBorder="1" applyAlignment="1" applyProtection="1">
      <alignment horizontal="left"/>
      <protection locked="0"/>
    </xf>
    <xf numFmtId="10" fontId="5" fillId="0" borderId="9" xfId="7" applyNumberFormat="1" applyFont="1" applyFill="1" applyBorder="1" applyAlignment="1" applyProtection="1">
      <alignment horizontal="left"/>
      <protection locked="0"/>
    </xf>
    <xf numFmtId="0" fontId="0" fillId="4" borderId="9" xfId="0" applyFill="1" applyBorder="1" applyAlignment="1">
      <alignment horizontal="center"/>
    </xf>
    <xf numFmtId="0" fontId="0" fillId="4" borderId="9" xfId="0" applyFill="1" applyBorder="1" applyAlignment="1">
      <alignment horizontal="left" wrapText="1"/>
    </xf>
    <xf numFmtId="0" fontId="0" fillId="4" borderId="9" xfId="1" applyFont="1" applyFill="1" applyBorder="1" applyAlignment="1">
      <alignment horizontal="left"/>
    </xf>
    <xf numFmtId="0" fontId="0" fillId="4" borderId="0" xfId="0" applyFill="1" applyAlignment="1">
      <alignment horizontal="left"/>
    </xf>
    <xf numFmtId="2" fontId="0" fillId="4" borderId="9" xfId="1" applyNumberFormat="1" applyFont="1" applyFill="1" applyBorder="1" applyAlignment="1">
      <alignment horizontal="left" wrapText="1"/>
    </xf>
    <xf numFmtId="0" fontId="4" fillId="4" borderId="9" xfId="0" applyFont="1" applyFill="1" applyBorder="1" applyAlignment="1">
      <alignment horizontal="center"/>
    </xf>
    <xf numFmtId="0" fontId="0" fillId="4" borderId="9" xfId="0" applyFill="1" applyBorder="1" applyAlignment="1">
      <alignment horizontal="left"/>
    </xf>
    <xf numFmtId="0" fontId="0" fillId="2" borderId="9" xfId="5" applyFont="1" applyFill="1" applyBorder="1" applyAlignment="1">
      <alignment horizontal="left" wrapText="1"/>
    </xf>
    <xf numFmtId="0" fontId="5" fillId="2" borderId="9" xfId="1" applyFont="1" applyFill="1" applyBorder="1" applyAlignment="1">
      <alignment horizontal="left"/>
    </xf>
    <xf numFmtId="0" fontId="0" fillId="2" borderId="9" xfId="6" applyFont="1" applyFill="1" applyBorder="1" applyAlignment="1">
      <alignment horizontal="left" wrapText="1"/>
    </xf>
    <xf numFmtId="10" fontId="0" fillId="2" borderId="9" xfId="1" applyNumberFormat="1" applyFont="1" applyFill="1" applyBorder="1" applyAlignment="1">
      <alignment horizontal="left"/>
    </xf>
    <xf numFmtId="169" fontId="0" fillId="2" borderId="9" xfId="1" applyNumberFormat="1" applyFont="1" applyFill="1" applyBorder="1" applyAlignment="1">
      <alignment horizontal="left"/>
    </xf>
    <xf numFmtId="0" fontId="5" fillId="2" borderId="9" xfId="0" applyFont="1" applyFill="1" applyBorder="1" applyAlignment="1">
      <alignment horizontal="center"/>
    </xf>
    <xf numFmtId="0" fontId="5" fillId="2" borderId="9" xfId="0" applyFont="1" applyFill="1" applyBorder="1" applyAlignment="1">
      <alignment horizontal="left"/>
    </xf>
    <xf numFmtId="0" fontId="0" fillId="2" borderId="0" xfId="0" applyFill="1" applyAlignment="1">
      <alignment horizontal="left" wrapText="1"/>
    </xf>
    <xf numFmtId="22" fontId="5" fillId="2" borderId="9" xfId="0" applyNumberFormat="1" applyFont="1" applyFill="1" applyBorder="1" applyAlignment="1">
      <alignment horizontal="left" wrapText="1"/>
    </xf>
    <xf numFmtId="10" fontId="5" fillId="2" borderId="9" xfId="0" applyNumberFormat="1" applyFont="1" applyFill="1" applyBorder="1" applyAlignment="1">
      <alignment horizontal="left" wrapText="1"/>
    </xf>
    <xf numFmtId="170" fontId="5" fillId="2" borderId="9" xfId="0" applyNumberFormat="1" applyFont="1" applyFill="1" applyBorder="1" applyAlignment="1">
      <alignment horizontal="left" wrapText="1"/>
    </xf>
    <xf numFmtId="169" fontId="5" fillId="2" borderId="9" xfId="1" applyNumberFormat="1" applyFont="1" applyFill="1" applyBorder="1" applyAlignment="1">
      <alignment horizontal="left"/>
    </xf>
    <xf numFmtId="164" fontId="5" fillId="2" borderId="9" xfId="1" applyNumberFormat="1" applyFont="1" applyFill="1" applyBorder="1" applyAlignment="1">
      <alignment horizontal="left"/>
    </xf>
    <xf numFmtId="3" fontId="5" fillId="2" borderId="9" xfId="1" applyNumberFormat="1" applyFont="1" applyFill="1" applyBorder="1" applyAlignment="1">
      <alignment horizontal="left"/>
    </xf>
    <xf numFmtId="0" fontId="5" fillId="0" borderId="9" xfId="0" applyFont="1" applyBorder="1" applyAlignment="1">
      <alignment horizontal="center"/>
    </xf>
    <xf numFmtId="0" fontId="5" fillId="2" borderId="9" xfId="1" applyFont="1" applyFill="1" applyBorder="1" applyAlignment="1">
      <alignment horizontal="left" wrapText="1"/>
    </xf>
    <xf numFmtId="0" fontId="5" fillId="0" borderId="9" xfId="0" applyFont="1" applyBorder="1" applyAlignment="1">
      <alignment horizontal="left" wrapText="1"/>
    </xf>
    <xf numFmtId="2" fontId="5" fillId="2" borderId="9" xfId="1" applyNumberFormat="1" applyFont="1" applyFill="1" applyBorder="1" applyAlignment="1">
      <alignment horizontal="left" wrapText="1"/>
    </xf>
    <xf numFmtId="0" fontId="5" fillId="0" borderId="9" xfId="0" applyFont="1" applyBorder="1" applyAlignment="1">
      <alignment horizontal="left"/>
    </xf>
    <xf numFmtId="0" fontId="5" fillId="2" borderId="9" xfId="4" applyFont="1" applyFill="1" applyBorder="1" applyAlignment="1">
      <alignment horizontal="left" wrapText="1"/>
    </xf>
    <xf numFmtId="0" fontId="11" fillId="5" borderId="9" xfId="0" applyFont="1" applyFill="1" applyBorder="1" applyAlignment="1">
      <alignment horizontal="left"/>
    </xf>
    <xf numFmtId="0" fontId="11" fillId="5" borderId="9" xfId="0" applyFont="1" applyFill="1" applyBorder="1" applyAlignment="1">
      <alignment horizontal="center"/>
    </xf>
    <xf numFmtId="0" fontId="5" fillId="2" borderId="9" xfId="2" applyFont="1" applyFill="1" applyBorder="1" applyAlignment="1">
      <alignment horizontal="center"/>
    </xf>
    <xf numFmtId="0" fontId="0" fillId="2" borderId="0" xfId="0" applyFill="1" applyAlignment="1">
      <alignment horizontal="center"/>
    </xf>
    <xf numFmtId="0" fontId="0" fillId="2" borderId="0" xfId="1" applyFont="1" applyFill="1" applyAlignment="1">
      <alignment horizontal="left" wrapText="1"/>
    </xf>
    <xf numFmtId="0" fontId="0" fillId="2" borderId="0" xfId="1" applyFont="1" applyFill="1" applyAlignment="1">
      <alignment horizontal="left"/>
    </xf>
    <xf numFmtId="2" fontId="0" fillId="2" borderId="0" xfId="1" applyNumberFormat="1" applyFont="1" applyFill="1" applyAlignment="1">
      <alignment horizontal="left" wrapText="1"/>
    </xf>
    <xf numFmtId="0" fontId="0" fillId="2" borderId="0" xfId="2" applyFont="1" applyFill="1" applyAlignment="1">
      <alignment horizontal="left" wrapText="1"/>
    </xf>
    <xf numFmtId="0" fontId="14" fillId="2" borderId="0" xfId="2" applyFont="1" applyFill="1" applyAlignment="1">
      <alignment horizontal="left" wrapText="1"/>
    </xf>
    <xf numFmtId="0" fontId="8" fillId="2" borderId="0" xfId="1" applyFont="1" applyFill="1" applyAlignment="1">
      <alignment horizontal="left" wrapText="1"/>
    </xf>
    <xf numFmtId="0" fontId="14" fillId="2" borderId="0" xfId="2" applyFont="1" applyFill="1" applyAlignment="1">
      <alignment horizontal="left"/>
    </xf>
    <xf numFmtId="0" fontId="11" fillId="16" borderId="12" xfId="0" applyFont="1" applyFill="1" applyBorder="1" applyAlignment="1">
      <alignment horizontal="left"/>
    </xf>
    <xf numFmtId="0" fontId="11" fillId="16" borderId="10" xfId="0" applyFont="1" applyFill="1" applyBorder="1" applyAlignment="1">
      <alignment horizontal="left"/>
    </xf>
    <xf numFmtId="0" fontId="10" fillId="16" borderId="10" xfId="0" applyFont="1" applyFill="1" applyBorder="1" applyAlignment="1">
      <alignment horizontal="center" wrapText="1"/>
    </xf>
    <xf numFmtId="0" fontId="11" fillId="16" borderId="13" xfId="0" applyFont="1" applyFill="1" applyBorder="1" applyAlignment="1">
      <alignment horizontal="left"/>
    </xf>
    <xf numFmtId="0" fontId="10" fillId="16" borderId="11" xfId="0" applyFont="1" applyFill="1" applyBorder="1" applyAlignment="1">
      <alignment horizontal="center" wrapText="1"/>
    </xf>
    <xf numFmtId="0" fontId="10" fillId="16" borderId="20" xfId="0" applyFont="1" applyFill="1" applyBorder="1"/>
    <xf numFmtId="0" fontId="14" fillId="16" borderId="20" xfId="0" applyFont="1" applyFill="1" applyBorder="1"/>
    <xf numFmtId="0" fontId="10" fillId="16" borderId="21" xfId="0" applyFont="1" applyFill="1" applyBorder="1"/>
    <xf numFmtId="164" fontId="10" fillId="12" borderId="14" xfId="0" applyNumberFormat="1" applyFont="1" applyFill="1" applyBorder="1" applyAlignment="1">
      <alignment horizontal="left"/>
    </xf>
    <xf numFmtId="0" fontId="7" fillId="12" borderId="27" xfId="0" applyFont="1" applyFill="1" applyBorder="1"/>
    <xf numFmtId="164" fontId="5" fillId="7" borderId="9" xfId="0" applyNumberFormat="1" applyFont="1" applyFill="1" applyBorder="1" applyAlignment="1">
      <alignment horizontal="left"/>
    </xf>
    <xf numFmtId="0" fontId="5" fillId="7" borderId="9" xfId="0" applyFont="1" applyFill="1" applyBorder="1" applyAlignment="1">
      <alignment horizontal="left"/>
    </xf>
    <xf numFmtId="164" fontId="5" fillId="17" borderId="9" xfId="0" applyNumberFormat="1" applyFont="1" applyFill="1" applyBorder="1" applyAlignment="1">
      <alignment horizontal="left"/>
    </xf>
    <xf numFmtId="0" fontId="5" fillId="17" borderId="9" xfId="0" applyFont="1" applyFill="1" applyBorder="1" applyAlignment="1">
      <alignment horizontal="left"/>
    </xf>
    <xf numFmtId="0" fontId="10" fillId="16" borderId="2" xfId="0" applyFont="1" applyFill="1" applyBorder="1"/>
    <xf numFmtId="0" fontId="10" fillId="16" borderId="3" xfId="0" applyFont="1" applyFill="1" applyBorder="1"/>
    <xf numFmtId="0" fontId="10" fillId="16" borderId="15" xfId="0" applyFont="1" applyFill="1" applyBorder="1"/>
    <xf numFmtId="0" fontId="10" fillId="16" borderId="16" xfId="0" applyFont="1" applyFill="1" applyBorder="1"/>
    <xf numFmtId="20" fontId="5" fillId="2" borderId="9" xfId="0" applyNumberFormat="1" applyFont="1" applyFill="1" applyBorder="1" applyAlignment="1">
      <alignment horizontal="left" wrapText="1"/>
    </xf>
    <xf numFmtId="167" fontId="5" fillId="2" borderId="9" xfId="0" applyNumberFormat="1" applyFont="1" applyFill="1" applyBorder="1" applyAlignment="1">
      <alignment horizontal="left" wrapText="1"/>
    </xf>
    <xf numFmtId="0" fontId="25" fillId="2" borderId="9" xfId="9" applyFill="1" applyBorder="1" applyAlignment="1">
      <alignment horizontal="left"/>
    </xf>
    <xf numFmtId="0" fontId="0" fillId="0" borderId="9" xfId="0" applyBorder="1" applyAlignment="1">
      <alignment horizontal="left" wrapText="1"/>
    </xf>
    <xf numFmtId="2" fontId="0" fillId="2" borderId="9" xfId="1" applyNumberFormat="1" applyFont="1" applyFill="1" applyBorder="1" applyAlignment="1">
      <alignment horizontal="left" wrapText="1"/>
    </xf>
    <xf numFmtId="164" fontId="5" fillId="6" borderId="9" xfId="7" applyNumberFormat="1" applyFont="1" applyFill="1" applyBorder="1" applyAlignment="1" applyProtection="1">
      <alignment horizontal="left"/>
      <protection locked="0"/>
    </xf>
    <xf numFmtId="0" fontId="0" fillId="2" borderId="9" xfId="2" applyFont="1" applyFill="1" applyBorder="1" applyAlignment="1">
      <alignment horizontal="left" wrapText="1"/>
    </xf>
    <xf numFmtId="0" fontId="0" fillId="2" borderId="9" xfId="1" applyFont="1" applyFill="1" applyBorder="1" applyAlignment="1">
      <alignment horizontal="left"/>
    </xf>
    <xf numFmtId="0" fontId="3" fillId="18" borderId="4" xfId="0" applyFont="1" applyFill="1" applyBorder="1"/>
    <xf numFmtId="0" fontId="2" fillId="8" borderId="9" xfId="0" applyFont="1" applyFill="1" applyBorder="1" applyAlignment="1">
      <alignment horizontal="center" wrapText="1"/>
    </xf>
    <xf numFmtId="0" fontId="26" fillId="8" borderId="9" xfId="0" applyFont="1" applyFill="1" applyBorder="1" applyAlignment="1">
      <alignment horizontal="left"/>
    </xf>
    <xf numFmtId="0" fontId="2" fillId="9" borderId="6" xfId="0" applyFont="1" applyFill="1" applyBorder="1" applyAlignment="1">
      <alignment horizontal="center" wrapText="1"/>
    </xf>
    <xf numFmtId="0" fontId="2" fillId="9" borderId="7" xfId="0" applyFont="1" applyFill="1" applyBorder="1" applyAlignment="1">
      <alignment horizontal="left"/>
    </xf>
    <xf numFmtId="0" fontId="2" fillId="9" borderId="1" xfId="0" applyFont="1" applyFill="1" applyBorder="1" applyAlignment="1">
      <alignment horizontal="left"/>
    </xf>
    <xf numFmtId="0" fontId="2" fillId="9" borderId="1" xfId="0" applyFont="1" applyFill="1" applyBorder="1" applyAlignment="1">
      <alignment horizontal="center" wrapText="1"/>
    </xf>
    <xf numFmtId="0" fontId="2" fillId="9" borderId="5" xfId="0" applyFont="1" applyFill="1" applyBorder="1" applyAlignment="1">
      <alignment horizontal="left"/>
    </xf>
    <xf numFmtId="170" fontId="5" fillId="6" borderId="9" xfId="7" applyNumberFormat="1" applyFont="1" applyFill="1" applyBorder="1" applyAlignment="1" applyProtection="1">
      <alignment horizontal="left"/>
      <protection locked="0"/>
    </xf>
    <xf numFmtId="0" fontId="0" fillId="2" borderId="9" xfId="1" applyFont="1" applyFill="1" applyBorder="1" applyAlignment="1">
      <alignment horizontal="left" vertical="center"/>
    </xf>
    <xf numFmtId="170" fontId="0" fillId="2" borderId="9" xfId="1" applyNumberFormat="1" applyFont="1" applyFill="1" applyBorder="1" applyAlignment="1">
      <alignment horizontal="left"/>
    </xf>
    <xf numFmtId="0" fontId="2" fillId="4" borderId="6" xfId="0" applyFont="1" applyFill="1" applyBorder="1" applyAlignment="1">
      <alignment horizontal="center" wrapText="1"/>
    </xf>
    <xf numFmtId="0" fontId="26" fillId="4" borderId="7" xfId="0" applyFont="1" applyFill="1" applyBorder="1" applyAlignment="1">
      <alignment horizontal="left"/>
    </xf>
    <xf numFmtId="0" fontId="26" fillId="4" borderId="1" xfId="0" applyFont="1" applyFill="1" applyBorder="1" applyAlignment="1">
      <alignment horizontal="left"/>
    </xf>
    <xf numFmtId="0" fontId="2" fillId="4" borderId="1" xfId="0" applyFont="1" applyFill="1" applyBorder="1" applyAlignment="1">
      <alignment horizontal="left" wrapText="1"/>
    </xf>
    <xf numFmtId="0" fontId="26" fillId="4" borderId="5" xfId="0" applyFont="1" applyFill="1" applyBorder="1" applyAlignment="1">
      <alignment horizontal="left"/>
    </xf>
    <xf numFmtId="0" fontId="2" fillId="13" borderId="6" xfId="0" applyFont="1" applyFill="1" applyBorder="1" applyAlignment="1">
      <alignment horizontal="center" wrapText="1"/>
    </xf>
    <xf numFmtId="0" fontId="26" fillId="13" borderId="7" xfId="0" applyFont="1" applyFill="1" applyBorder="1" applyAlignment="1">
      <alignment horizontal="left"/>
    </xf>
    <xf numFmtId="0" fontId="26" fillId="13" borderId="1" xfId="0" applyFont="1" applyFill="1" applyBorder="1" applyAlignment="1">
      <alignment horizontal="left"/>
    </xf>
    <xf numFmtId="0" fontId="2" fillId="13" borderId="1" xfId="0" applyFont="1" applyFill="1" applyBorder="1" applyAlignment="1">
      <alignment horizontal="center" wrapText="1"/>
    </xf>
    <xf numFmtId="0" fontId="26" fillId="13" borderId="5" xfId="0" applyFont="1" applyFill="1" applyBorder="1" applyAlignment="1">
      <alignment horizontal="left"/>
    </xf>
    <xf numFmtId="0" fontId="5" fillId="2" borderId="9" xfId="5" applyFont="1" applyFill="1" applyBorder="1" applyAlignment="1">
      <alignment horizontal="left" wrapText="1"/>
    </xf>
    <xf numFmtId="0" fontId="2" fillId="11" borderId="6" xfId="0" applyFont="1" applyFill="1" applyBorder="1" applyAlignment="1">
      <alignment horizontal="center" wrapText="1"/>
    </xf>
    <xf numFmtId="0" fontId="26" fillId="11" borderId="7" xfId="0" applyFont="1" applyFill="1" applyBorder="1" applyAlignment="1">
      <alignment horizontal="left"/>
    </xf>
    <xf numFmtId="0" fontId="26" fillId="11" borderId="1" xfId="0" applyFont="1" applyFill="1" applyBorder="1" applyAlignment="1">
      <alignment horizontal="left"/>
    </xf>
    <xf numFmtId="0" fontId="2" fillId="11" borderId="1" xfId="0" applyFont="1" applyFill="1" applyBorder="1" applyAlignment="1">
      <alignment horizontal="center" wrapText="1"/>
    </xf>
    <xf numFmtId="0" fontId="26" fillId="11" borderId="5" xfId="0" applyFont="1" applyFill="1" applyBorder="1" applyAlignment="1">
      <alignment horizontal="left"/>
    </xf>
    <xf numFmtId="164" fontId="5" fillId="2" borderId="9" xfId="0" applyNumberFormat="1" applyFont="1" applyFill="1" applyBorder="1" applyAlignment="1">
      <alignment horizontal="left" wrapText="1"/>
    </xf>
    <xf numFmtId="0" fontId="22" fillId="2" borderId="9" xfId="0" applyFont="1" applyFill="1" applyBorder="1" applyAlignment="1">
      <alignment horizontal="left"/>
    </xf>
    <xf numFmtId="0" fontId="5" fillId="2" borderId="9" xfId="2" applyFont="1" applyFill="1" applyBorder="1" applyAlignment="1">
      <alignment horizontal="left" wrapText="1"/>
    </xf>
    <xf numFmtId="164" fontId="5" fillId="2" borderId="9" xfId="2" applyNumberFormat="1" applyFont="1" applyFill="1" applyBorder="1" applyAlignment="1">
      <alignment horizontal="left"/>
    </xf>
    <xf numFmtId="171" fontId="5" fillId="2" borderId="9" xfId="0" applyNumberFormat="1" applyFont="1" applyFill="1" applyBorder="1" applyAlignment="1">
      <alignment horizontal="left" wrapText="1"/>
    </xf>
    <xf numFmtId="169" fontId="5" fillId="2" borderId="9" xfId="0" applyNumberFormat="1" applyFont="1" applyFill="1" applyBorder="1" applyAlignment="1">
      <alignment horizontal="left" wrapText="1"/>
    </xf>
    <xf numFmtId="0" fontId="2" fillId="10" borderId="6" xfId="0" applyFont="1" applyFill="1" applyBorder="1" applyAlignment="1">
      <alignment horizontal="center" wrapText="1"/>
    </xf>
    <xf numFmtId="0" fontId="26" fillId="10" borderId="7" xfId="0" applyFont="1" applyFill="1" applyBorder="1" applyAlignment="1">
      <alignment horizontal="left"/>
    </xf>
    <xf numFmtId="0" fontId="26" fillId="10" borderId="1" xfId="0" applyFont="1" applyFill="1" applyBorder="1" applyAlignment="1">
      <alignment horizontal="left"/>
    </xf>
    <xf numFmtId="0" fontId="2" fillId="10" borderId="1" xfId="0" applyFont="1" applyFill="1" applyBorder="1" applyAlignment="1">
      <alignment horizontal="center" wrapText="1"/>
    </xf>
    <xf numFmtId="0" fontId="26" fillId="10" borderId="5" xfId="0" applyFont="1" applyFill="1" applyBorder="1" applyAlignment="1">
      <alignment horizontal="left"/>
    </xf>
    <xf numFmtId="164" fontId="5" fillId="0" borderId="9" xfId="0" applyNumberFormat="1" applyFont="1" applyBorder="1" applyAlignment="1">
      <alignment horizontal="left"/>
    </xf>
    <xf numFmtId="2" fontId="5" fillId="2" borderId="9" xfId="5" applyNumberFormat="1" applyFont="1" applyFill="1" applyBorder="1" applyAlignment="1">
      <alignment horizontal="left" wrapText="1"/>
    </xf>
    <xf numFmtId="0" fontId="5" fillId="2" borderId="9" xfId="2" applyFont="1" applyFill="1" applyBorder="1" applyAlignment="1">
      <alignment horizontal="left"/>
    </xf>
    <xf numFmtId="0" fontId="10" fillId="16" borderId="6" xfId="0" applyFont="1" applyFill="1" applyBorder="1" applyAlignment="1">
      <alignment horizontal="left"/>
    </xf>
    <xf numFmtId="0" fontId="14" fillId="16" borderId="1" xfId="0" applyFont="1" applyFill="1" applyBorder="1" applyAlignment="1">
      <alignment horizontal="left"/>
    </xf>
    <xf numFmtId="0" fontId="14" fillId="16" borderId="1" xfId="0" applyFont="1" applyFill="1" applyBorder="1" applyAlignment="1">
      <alignment horizontal="center"/>
    </xf>
    <xf numFmtId="0" fontId="14" fillId="16" borderId="5" xfId="0" applyFont="1" applyFill="1" applyBorder="1" applyAlignment="1">
      <alignment horizontal="left"/>
    </xf>
    <xf numFmtId="0" fontId="2" fillId="19" borderId="25" xfId="0" applyFont="1" applyFill="1" applyBorder="1" applyAlignment="1">
      <alignment horizontal="left"/>
    </xf>
    <xf numFmtId="0" fontId="2" fillId="20" borderId="0" xfId="0" applyFont="1" applyFill="1" applyAlignment="1">
      <alignment horizontal="left"/>
    </xf>
    <xf numFmtId="0" fontId="0" fillId="9" borderId="0" xfId="0" applyFill="1" applyAlignment="1">
      <alignment horizontal="left"/>
    </xf>
    <xf numFmtId="0" fontId="0" fillId="10" borderId="0" xfId="0" applyFill="1" applyAlignment="1">
      <alignment horizontal="left"/>
    </xf>
    <xf numFmtId="0" fontId="0" fillId="7" borderId="0" xfId="0" applyFill="1" applyAlignment="1">
      <alignment horizontal="left"/>
    </xf>
    <xf numFmtId="0" fontId="9" fillId="15" borderId="25" xfId="0" applyFont="1" applyFill="1" applyBorder="1" applyAlignment="1">
      <alignment horizontal="right"/>
    </xf>
    <xf numFmtId="0" fontId="0" fillId="11" borderId="26" xfId="0" applyFill="1" applyBorder="1" applyAlignment="1">
      <alignment horizontal="left" vertical="center" wrapText="1"/>
    </xf>
    <xf numFmtId="0" fontId="0" fillId="11" borderId="8" xfId="0" applyFill="1" applyBorder="1" applyAlignment="1">
      <alignment horizontal="left" vertical="center" wrapText="1"/>
    </xf>
    <xf numFmtId="0" fontId="0" fillId="11" borderId="19" xfId="0" applyFill="1" applyBorder="1" applyAlignment="1">
      <alignment horizontal="left" vertical="center" wrapText="1"/>
    </xf>
    <xf numFmtId="0" fontId="11" fillId="5" borderId="17" xfId="0" applyFont="1" applyFill="1" applyBorder="1" applyAlignment="1">
      <alignment horizontal="left"/>
    </xf>
    <xf numFmtId="0" fontId="11" fillId="5" borderId="21" xfId="0" applyFont="1" applyFill="1" applyBorder="1" applyAlignment="1">
      <alignment horizontal="left"/>
    </xf>
    <xf numFmtId="0" fontId="22" fillId="14" borderId="20" xfId="0" applyFont="1" applyFill="1" applyBorder="1" applyAlignment="1">
      <alignment horizontal="left" wrapText="1"/>
    </xf>
    <xf numFmtId="0" fontId="22" fillId="14" borderId="21" xfId="0" applyFont="1" applyFill="1" applyBorder="1" applyAlignment="1">
      <alignment horizontal="left" wrapText="1"/>
    </xf>
    <xf numFmtId="0" fontId="22" fillId="11" borderId="8" xfId="0" applyFont="1" applyFill="1" applyBorder="1" applyAlignment="1">
      <alignment horizontal="left" wrapText="1"/>
    </xf>
    <xf numFmtId="0" fontId="22" fillId="11" borderId="19" xfId="0" applyFont="1" applyFill="1" applyBorder="1" applyAlignment="1">
      <alignment horizontal="left" wrapText="1"/>
    </xf>
    <xf numFmtId="0" fontId="22" fillId="11" borderId="20" xfId="0" applyFont="1" applyFill="1" applyBorder="1" applyAlignment="1">
      <alignment horizontal="left"/>
    </xf>
    <xf numFmtId="0" fontId="22" fillId="11" borderId="21" xfId="0" applyFont="1" applyFill="1" applyBorder="1" applyAlignment="1">
      <alignment horizontal="left"/>
    </xf>
    <xf numFmtId="0" fontId="10" fillId="16" borderId="20" xfId="0" applyFont="1" applyFill="1" applyBorder="1" applyAlignment="1">
      <alignment horizontal="left"/>
    </xf>
    <xf numFmtId="0" fontId="10" fillId="16" borderId="21" xfId="0" applyFont="1" applyFill="1" applyBorder="1" applyAlignment="1">
      <alignment horizontal="left"/>
    </xf>
    <xf numFmtId="0" fontId="10" fillId="16" borderId="9" xfId="0" applyFont="1" applyFill="1" applyBorder="1" applyAlignment="1">
      <alignment horizontal="left"/>
    </xf>
    <xf numFmtId="0" fontId="28" fillId="12" borderId="9" xfId="0" applyFont="1" applyFill="1" applyBorder="1" applyAlignment="1">
      <alignment horizontal="left"/>
    </xf>
    <xf numFmtId="0" fontId="10" fillId="16" borderId="15" xfId="0" applyFont="1" applyFill="1" applyBorder="1" applyAlignment="1">
      <alignment horizontal="left"/>
    </xf>
    <xf numFmtId="0" fontId="10" fillId="16" borderId="16" xfId="0" applyFont="1" applyFill="1" applyBorder="1" applyAlignment="1">
      <alignment horizontal="left"/>
    </xf>
    <xf numFmtId="0" fontId="28" fillId="12" borderId="8" xfId="0" applyFont="1" applyFill="1" applyBorder="1" applyAlignment="1">
      <alignment horizontal="left"/>
    </xf>
    <xf numFmtId="0" fontId="28" fillId="12" borderId="19" xfId="0" applyFont="1" applyFill="1" applyBorder="1" applyAlignment="1">
      <alignment horizontal="left"/>
    </xf>
    <xf numFmtId="0" fontId="28" fillId="12" borderId="8" xfId="0" applyFont="1" applyFill="1" applyBorder="1" applyAlignment="1">
      <alignment horizontal="left" wrapText="1"/>
    </xf>
    <xf numFmtId="0" fontId="28" fillId="12" borderId="19" xfId="0" applyFont="1" applyFill="1" applyBorder="1" applyAlignment="1">
      <alignment horizontal="left" wrapText="1"/>
    </xf>
    <xf numFmtId="0" fontId="28" fillId="12" borderId="22" xfId="0" applyFont="1" applyFill="1" applyBorder="1" applyAlignment="1">
      <alignment horizontal="left"/>
    </xf>
    <xf numFmtId="0" fontId="28" fillId="12" borderId="18" xfId="0" applyFont="1" applyFill="1" applyBorder="1" applyAlignment="1">
      <alignment horizontal="left"/>
    </xf>
    <xf numFmtId="0" fontId="28" fillId="12" borderId="23" xfId="0" applyFont="1" applyFill="1" applyBorder="1" applyAlignment="1">
      <alignment horizontal="left"/>
    </xf>
    <xf numFmtId="0" fontId="28" fillId="12" borderId="24" xfId="0" applyFont="1" applyFill="1" applyBorder="1" applyAlignment="1">
      <alignment horizontal="left" wrapText="1"/>
    </xf>
  </cellXfs>
  <cellStyles count="10">
    <cellStyle name="Currency" xfId="7" builtinId="4"/>
    <cellStyle name="Hyperlink" xfId="9" builtinId="8"/>
    <cellStyle name="Normal" xfId="0" builtinId="0"/>
    <cellStyle name="Normal 2" xfId="8" xr:uid="{BC6FEBC7-6D8B-437A-AE4A-E9D53DC83249}"/>
    <cellStyle name="Normal 2 25 11" xfId="4" xr:uid="{00000000-0005-0000-0000-000001000000}"/>
    <cellStyle name="Normal 2 25 2" xfId="1" xr:uid="{00000000-0005-0000-0000-000002000000}"/>
    <cellStyle name="Normal 2 25 2 2 2 2 2 2 2" xfId="2" xr:uid="{00000000-0005-0000-0000-000003000000}"/>
    <cellStyle name="Normal 2 25 2 2 2 2 9 2" xfId="3" xr:uid="{00000000-0005-0000-0000-000004000000}"/>
    <cellStyle name="Normal 2 29" xfId="5" xr:uid="{00000000-0005-0000-0000-000005000000}"/>
    <cellStyle name="Normal 2 29 2 2 2 2 3" xfId="6" xr:uid="{00000000-0005-0000-0000-000006000000}"/>
  </cellStyles>
  <dxfs count="646">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theme="0"/>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ont>
        <color theme="0"/>
      </font>
    </dxf>
    <dxf>
      <font>
        <color theme="0"/>
      </font>
    </dxf>
    <dxf>
      <font>
        <condense val="0"/>
        <extend val="0"/>
        <color auto="1"/>
      </font>
      <fill>
        <patternFill>
          <bgColor theme="2" tint="-9.9948118533890809E-2"/>
        </patternFill>
      </fill>
    </dxf>
    <dxf>
      <fill>
        <patternFill>
          <bgColor theme="2" tint="-9.9948118533890809E-2"/>
        </patternFill>
      </fill>
    </dxf>
    <dxf>
      <fill>
        <patternFill>
          <bgColor theme="9" tint="0.59996337778862885"/>
        </patternFill>
      </fill>
    </dxf>
    <dxf>
      <fill>
        <patternFill>
          <bgColor theme="7" tint="0.79998168889431442"/>
        </patternFill>
      </fill>
    </dxf>
    <dxf>
      <fill>
        <patternFill>
          <bgColor theme="6" tint="0.39994506668294322"/>
        </patternFill>
      </fill>
    </dxf>
    <dxf>
      <fill>
        <patternFill>
          <bgColor theme="5" tint="0.39994506668294322"/>
        </patternFill>
      </fill>
    </dxf>
    <dxf>
      <font>
        <color rgb="FFFF0000"/>
      </font>
      <fill>
        <patternFill>
          <bgColor theme="0"/>
        </patternFill>
      </fill>
    </dxf>
    <dxf>
      <font>
        <color rgb="FFFF0000"/>
      </font>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rgb="FFFFFF00"/>
        </patternFill>
      </fill>
    </dxf>
    <dxf>
      <font>
        <color theme="0" tint="-0.499984740745262"/>
      </font>
      <numFmt numFmtId="170" formatCode="[$-C09]dd\-mmmm\-yyyy;@"/>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ont>
        <color theme="0"/>
      </font>
    </dxf>
    <dxf>
      <font>
        <color theme="0"/>
      </font>
    </dxf>
    <dxf>
      <font>
        <condense val="0"/>
        <extend val="0"/>
        <color auto="1"/>
      </font>
      <fill>
        <patternFill>
          <bgColor theme="2" tint="-9.9948118533890809E-2"/>
        </patternFill>
      </fill>
    </dxf>
    <dxf>
      <fill>
        <patternFill>
          <bgColor theme="2" tint="-9.9948118533890809E-2"/>
        </patternFill>
      </fill>
    </dxf>
    <dxf>
      <fill>
        <patternFill>
          <bgColor theme="9" tint="0.59996337778862885"/>
        </patternFill>
      </fill>
    </dxf>
    <dxf>
      <fill>
        <patternFill>
          <bgColor theme="7" tint="0.79998168889431442"/>
        </patternFill>
      </fill>
    </dxf>
    <dxf>
      <fill>
        <patternFill>
          <bgColor theme="6" tint="0.39994506668294322"/>
        </patternFill>
      </fill>
    </dxf>
    <dxf>
      <fill>
        <patternFill>
          <bgColor theme="5" tint="0.39994506668294322"/>
        </patternFill>
      </fill>
    </dxf>
    <dxf>
      <font>
        <color rgb="FFFF0000"/>
      </font>
      <fill>
        <patternFill>
          <bgColor theme="0"/>
        </patternFill>
      </fill>
    </dxf>
    <dxf>
      <font>
        <color rgb="FFFF0000"/>
      </font>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numFmt numFmtId="170" formatCode="[$-C09]dd\-mmmm\-yyyy;@"/>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tint="-4.9989318521683403E-2"/>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ont>
        <color theme="0"/>
      </font>
    </dxf>
    <dxf>
      <font>
        <color theme="0"/>
      </font>
    </dxf>
    <dxf>
      <fill>
        <patternFill>
          <bgColor theme="2" tint="-9.9948118533890809E-2"/>
        </patternFill>
      </fill>
    </dxf>
    <dxf>
      <font>
        <condense val="0"/>
        <extend val="0"/>
        <color auto="1"/>
      </font>
      <fill>
        <patternFill>
          <bgColor theme="2" tint="-9.9948118533890809E-2"/>
        </patternFill>
      </fill>
    </dxf>
    <dxf>
      <fill>
        <patternFill>
          <bgColor theme="9" tint="0.59996337778862885"/>
        </patternFill>
      </fill>
    </dxf>
    <dxf>
      <fill>
        <patternFill>
          <bgColor theme="7" tint="0.79998168889431442"/>
        </patternFill>
      </fill>
    </dxf>
    <dxf>
      <fill>
        <patternFill>
          <bgColor theme="6" tint="0.39994506668294322"/>
        </patternFill>
      </fill>
    </dxf>
    <dxf>
      <fill>
        <patternFill>
          <bgColor theme="5" tint="0.39994506668294322"/>
        </patternFill>
      </fill>
    </dxf>
    <dxf>
      <font>
        <color rgb="FFFF0000"/>
      </font>
      <fill>
        <patternFill>
          <bgColor theme="0"/>
        </patternFill>
      </fill>
    </dxf>
    <dxf>
      <font>
        <color rgb="FFFF0000"/>
      </font>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rgb="FFFFFF00"/>
        </patternFill>
      </fill>
    </dxf>
    <dxf>
      <font>
        <color theme="0" tint="-0.499984740745262"/>
      </font>
      <fill>
        <patternFill>
          <bgColor theme="0" tint="-0.14996795556505021"/>
        </patternFill>
      </fill>
    </dxf>
    <dxf>
      <font>
        <color theme="0" tint="-0.499984740745262"/>
      </font>
      <fill>
        <patternFill>
          <bgColor theme="0" tint="-0.14996795556505021"/>
        </patternFill>
      </fill>
      <border>
        <vertical/>
        <horizontal/>
      </border>
    </dxf>
    <dxf>
      <fill>
        <patternFill>
          <bgColor rgb="FFFFFF00"/>
        </patternFill>
      </fill>
    </dxf>
    <dxf>
      <fill>
        <patternFill>
          <bgColor theme="0"/>
        </patternFill>
      </fill>
    </dxf>
    <dxf>
      <fill>
        <patternFill>
          <bgColor rgb="FFFFFF00"/>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theme="0"/>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rgb="FFFFFF00"/>
        </patternFill>
      </fill>
    </dxf>
    <dxf>
      <font>
        <color theme="0" tint="-0.499984740745262"/>
      </font>
      <numFmt numFmtId="170" formatCode="[$-C09]dd\-mmmm\-yyyy;@"/>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ont>
        <condense val="0"/>
        <extend val="0"/>
        <color auto="1"/>
      </font>
      <fill>
        <patternFill>
          <bgColor indexed="9"/>
        </patternFill>
      </fill>
    </dxf>
    <dxf>
      <fill>
        <patternFill>
          <bgColor rgb="FFFFFF00"/>
        </patternFill>
      </fill>
    </dxf>
    <dxf>
      <fill>
        <patternFill>
          <bgColor rgb="FFFFFF00"/>
        </patternFill>
      </fill>
    </dxf>
    <dxf>
      <fill>
        <patternFill>
          <bgColor rgb="FFFFFF00"/>
        </patternFill>
      </fill>
    </dxf>
    <dxf>
      <fill>
        <patternFill>
          <bgColor theme="0"/>
        </patternFill>
      </fill>
    </dxf>
    <dxf>
      <font>
        <condense val="0"/>
        <extend val="0"/>
        <color auto="1"/>
      </font>
      <fill>
        <patternFill>
          <bgColor indexed="9"/>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12327</xdr:colOff>
      <xdr:row>0</xdr:row>
      <xdr:rowOff>0</xdr:rowOff>
    </xdr:from>
    <xdr:to>
      <xdr:col>5</xdr:col>
      <xdr:colOff>1069957</xdr:colOff>
      <xdr:row>1</xdr:row>
      <xdr:rowOff>332628</xdr:rowOff>
    </xdr:to>
    <xdr:pic>
      <xdr:nvPicPr>
        <xdr:cNvPr id="4" name="Picture 3">
          <a:extLst>
            <a:ext uri="{FF2B5EF4-FFF2-40B4-BE49-F238E27FC236}">
              <a16:creationId xmlns:a16="http://schemas.microsoft.com/office/drawing/2014/main" id="{042E1914-83A9-487C-A36A-21D9666CD213}"/>
            </a:ext>
          </a:extLst>
        </xdr:cNvPr>
        <xdr:cNvPicPr>
          <a:picLocks noChangeAspect="1"/>
        </xdr:cNvPicPr>
      </xdr:nvPicPr>
      <xdr:blipFill>
        <a:blip xmlns:r="http://schemas.openxmlformats.org/officeDocument/2006/relationships" r:embed="rId1"/>
        <a:stretch>
          <a:fillRect/>
        </a:stretch>
      </xdr:blipFill>
      <xdr:spPr>
        <a:xfrm>
          <a:off x="13033562" y="0"/>
          <a:ext cx="1057630" cy="5599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BU213"/>
  <sheetViews>
    <sheetView tabSelected="1" zoomScale="85" zoomScaleNormal="85" workbookViewId="0">
      <pane ySplit="3" topLeftCell="A4" activePane="bottomLeft" state="frozen"/>
      <selection pane="bottomLeft" activeCell="B3" sqref="B3"/>
    </sheetView>
  </sheetViews>
  <sheetFormatPr defaultRowHeight="12.5" x14ac:dyDescent="0.25"/>
  <cols>
    <col min="1" max="1" width="5.6328125" style="1" customWidth="1"/>
    <col min="2" max="2" width="43.36328125" style="2" customWidth="1"/>
    <col min="3" max="3" width="33.81640625" style="2" customWidth="1"/>
    <col min="4" max="4" width="24.36328125" style="1" customWidth="1"/>
    <col min="5" max="5" width="79.26953125" style="2" customWidth="1"/>
    <col min="6" max="6" width="34" style="15" customWidth="1"/>
    <col min="7" max="9" width="9.08984375" style="15" customWidth="1"/>
    <col min="10" max="73" width="9.08984375" style="15"/>
    <col min="74" max="16384" width="8.7265625" style="2"/>
  </cols>
  <sheetData>
    <row r="1" spans="1:6" ht="17.5" customHeight="1" x14ac:dyDescent="0.35">
      <c r="A1" s="9" t="s">
        <v>443</v>
      </c>
      <c r="B1" s="13"/>
      <c r="C1" s="13"/>
      <c r="D1" s="14"/>
      <c r="E1" s="151" t="s">
        <v>432</v>
      </c>
    </row>
    <row r="2" spans="1:6" ht="34" customHeight="1" x14ac:dyDescent="0.3">
      <c r="A2" s="152" t="s">
        <v>442</v>
      </c>
      <c r="B2" s="153"/>
      <c r="C2" s="153"/>
      <c r="D2" s="153"/>
      <c r="E2" s="154"/>
      <c r="F2" s="3"/>
    </row>
    <row r="3" spans="1:6" ht="45.5" customHeight="1" x14ac:dyDescent="0.3">
      <c r="A3" s="79" t="s">
        <v>441</v>
      </c>
      <c r="B3" s="75" t="s">
        <v>0</v>
      </c>
      <c r="C3" s="76" t="s">
        <v>1</v>
      </c>
      <c r="D3" s="77" t="s">
        <v>434</v>
      </c>
      <c r="E3" s="78" t="s">
        <v>12</v>
      </c>
      <c r="F3" s="16" t="s">
        <v>415</v>
      </c>
    </row>
    <row r="4" spans="1:6" ht="35.25" customHeight="1" x14ac:dyDescent="0.25">
      <c r="A4" s="17" t="s">
        <v>433</v>
      </c>
      <c r="B4" s="11" t="s">
        <v>186</v>
      </c>
      <c r="C4" s="26"/>
      <c r="D4" s="17" t="s">
        <v>157</v>
      </c>
      <c r="E4" s="12"/>
    </row>
    <row r="5" spans="1:6" s="15" customFormat="1" ht="20" customHeight="1" x14ac:dyDescent="0.25">
      <c r="A5" s="19" t="s">
        <v>203</v>
      </c>
      <c r="B5" s="11" t="s">
        <v>6</v>
      </c>
      <c r="C5" s="18" t="s">
        <v>159</v>
      </c>
      <c r="D5" s="17" t="s">
        <v>157</v>
      </c>
      <c r="E5" s="20" t="s">
        <v>448</v>
      </c>
    </row>
    <row r="6" spans="1:6" s="15" customFormat="1" ht="17.5" customHeight="1" x14ac:dyDescent="0.25">
      <c r="A6" s="19" t="s">
        <v>204</v>
      </c>
      <c r="B6" s="21" t="s">
        <v>416</v>
      </c>
      <c r="C6" s="22"/>
      <c r="D6" s="17" t="s">
        <v>157</v>
      </c>
      <c r="E6" s="20" t="str">
        <f>IF(C15="","",IF(WORKDAY(C15,-4,'List Formulas'!A3:A10)&gt;=C6,"Day 0","Check Day 0. Based on Record Date, minimum notification date is "&amp;TEXT((WORKDAY(C15,-4,'List Formulas'!A3:A10)),"dd mmm yyyy.")&amp; " Contact ASX for any assistance."))</f>
        <v/>
      </c>
      <c r="F6" s="23"/>
    </row>
    <row r="7" spans="1:6" ht="13" x14ac:dyDescent="0.3">
      <c r="A7" s="80" t="s">
        <v>444</v>
      </c>
      <c r="B7" s="80"/>
      <c r="C7" s="80"/>
      <c r="D7" s="81"/>
      <c r="E7" s="82"/>
    </row>
    <row r="8" spans="1:6" s="15" customFormat="1" x14ac:dyDescent="0.25">
      <c r="A8" s="19" t="s">
        <v>205</v>
      </c>
      <c r="B8" s="21" t="s">
        <v>188</v>
      </c>
      <c r="C8" s="26"/>
      <c r="D8" s="17" t="s">
        <v>157</v>
      </c>
      <c r="E8" s="11" t="s">
        <v>446</v>
      </c>
    </row>
    <row r="9" spans="1:6" s="15" customFormat="1" x14ac:dyDescent="0.25">
      <c r="A9" s="19" t="s">
        <v>206</v>
      </c>
      <c r="B9" s="21" t="s">
        <v>189</v>
      </c>
      <c r="C9" s="26"/>
      <c r="D9" s="17" t="s">
        <v>157</v>
      </c>
      <c r="E9" s="11" t="s">
        <v>445</v>
      </c>
    </row>
    <row r="10" spans="1:6" s="15" customFormat="1" ht="37.5" customHeight="1" x14ac:dyDescent="0.4">
      <c r="A10" s="19" t="s">
        <v>207</v>
      </c>
      <c r="B10" s="21" t="s">
        <v>193</v>
      </c>
      <c r="C10" s="18" t="s">
        <v>159</v>
      </c>
      <c r="D10" s="17" t="s">
        <v>157</v>
      </c>
      <c r="E10" s="24" t="s">
        <v>547</v>
      </c>
      <c r="F10" s="25" t="str">
        <f>IF(C10='List Formulas'!D6,"Details to be completed under Interest Rate tab",IF(C10='List Formulas'!D5,"Details to be completed under Interest Rate tab",""))</f>
        <v/>
      </c>
    </row>
    <row r="11" spans="1:6" s="15" customFormat="1" x14ac:dyDescent="0.25">
      <c r="A11" s="19" t="s">
        <v>208</v>
      </c>
      <c r="B11" s="21" t="s">
        <v>9</v>
      </c>
      <c r="C11" s="26"/>
      <c r="D11" s="17" t="s">
        <v>157</v>
      </c>
      <c r="E11" s="11" t="s">
        <v>446</v>
      </c>
    </row>
    <row r="12" spans="1:6" s="15" customFormat="1" x14ac:dyDescent="0.25">
      <c r="A12" s="19" t="s">
        <v>209</v>
      </c>
      <c r="B12" s="21" t="s">
        <v>10</v>
      </c>
      <c r="C12" s="26"/>
      <c r="D12" s="17" t="s">
        <v>157</v>
      </c>
      <c r="E12" s="11" t="s">
        <v>447</v>
      </c>
    </row>
    <row r="13" spans="1:6" ht="13" x14ac:dyDescent="0.3">
      <c r="A13" s="80" t="s">
        <v>458</v>
      </c>
      <c r="B13" s="80"/>
      <c r="C13" s="80"/>
      <c r="D13" s="81"/>
      <c r="E13" s="82"/>
    </row>
    <row r="14" spans="1:6" s="15" customFormat="1" x14ac:dyDescent="0.25">
      <c r="A14" s="19" t="s">
        <v>210</v>
      </c>
      <c r="B14" s="27" t="s">
        <v>549</v>
      </c>
      <c r="C14" s="22"/>
      <c r="D14" s="17" t="s">
        <v>157</v>
      </c>
      <c r="E14" s="29" t="str">
        <f>IF(C15="","",IF(WORKDAY(C15,-1,'List Formulas'!A3:A10)=C14,"","Non-compliant dates. Check Ex-Date or Record Date"))</f>
        <v/>
      </c>
      <c r="F14" s="4" t="str">
        <f>IF(C14="","",IF(WEEKDAY(C14)=7,"SATURDAY-NON-BUS/SETTLEMENT",IF(WEEKDAY(C14)=1,"SUNDAY-NON-BUS/SETTLEMENT",IF(VLOOKUP(C14,ASXHOLIDAYS,1,FALSE)=C14,"NON-BUS/SETTLEMENT",""))))</f>
        <v/>
      </c>
    </row>
    <row r="15" spans="1:6" s="15" customFormat="1" ht="13" x14ac:dyDescent="0.3">
      <c r="A15" s="19" t="s">
        <v>211</v>
      </c>
      <c r="B15" s="27" t="s">
        <v>417</v>
      </c>
      <c r="C15" s="22"/>
      <c r="D15" s="17" t="s">
        <v>157</v>
      </c>
      <c r="E15" s="28"/>
      <c r="F15" s="4" t="str">
        <f>IF(C15="","",IF(WEEKDAY(C15)=7,"SATURDAY-NON-BUS/SETTLEMENT",IF(WEEKDAY(C15)=1,"SUNDAY-NON-BUS/SETTLEMENT",IF(VLOOKUP(C15,ASXHOLIDAYS,1,FALSE)=C15,"NON-BUS/SETTLEMENT",""))))</f>
        <v/>
      </c>
    </row>
    <row r="16" spans="1:6" s="15" customFormat="1" x14ac:dyDescent="0.25">
      <c r="A16" s="19" t="s">
        <v>212</v>
      </c>
      <c r="B16" s="27" t="s">
        <v>550</v>
      </c>
      <c r="C16" s="22"/>
      <c r="D16" s="17" t="s">
        <v>157</v>
      </c>
      <c r="E16" s="27" t="str">
        <f>IF(C16="","",IF(C16&gt;C15,"For a scrip dividend/distribution this date will be the same as the issue date.","Non-compliant dates. The payment date must be after the record date."))</f>
        <v/>
      </c>
    </row>
    <row r="17" spans="1:6" ht="13" x14ac:dyDescent="0.3">
      <c r="A17" s="80" t="s">
        <v>459</v>
      </c>
      <c r="B17" s="80"/>
      <c r="C17" s="80"/>
      <c r="D17" s="81"/>
      <c r="E17" s="82"/>
    </row>
    <row r="18" spans="1:6" s="15" customFormat="1" ht="58" customHeight="1" x14ac:dyDescent="0.4">
      <c r="A18" s="19" t="s">
        <v>213</v>
      </c>
      <c r="B18" s="27" t="s">
        <v>551</v>
      </c>
      <c r="C18" s="18" t="s">
        <v>159</v>
      </c>
      <c r="D18" s="19" t="s">
        <v>157</v>
      </c>
      <c r="E18" s="27" t="s">
        <v>462</v>
      </c>
      <c r="F18" s="30" t="str">
        <f>IF(C18='List Formulas'!E4,"Details to be completed under Special Dividend tab",IF(C18='List Formulas'!E5,"Details to be completed under Script Dividend tab",IF(C18='List Formulas'!E6,"Details to be completed under NZD Supplemtary tab","")))</f>
        <v/>
      </c>
    </row>
    <row r="19" spans="1:6" s="15" customFormat="1" ht="15.5" customHeight="1" x14ac:dyDescent="0.25">
      <c r="A19" s="19" t="s">
        <v>214</v>
      </c>
      <c r="B19" s="27" t="s">
        <v>58</v>
      </c>
      <c r="C19" s="18" t="s">
        <v>159</v>
      </c>
      <c r="D19" s="17" t="s">
        <v>157</v>
      </c>
      <c r="E19" s="27" t="s">
        <v>461</v>
      </c>
    </row>
    <row r="20" spans="1:6" s="15" customFormat="1" ht="55" customHeight="1" x14ac:dyDescent="0.25">
      <c r="A20" s="19" t="s">
        <v>215</v>
      </c>
      <c r="B20" s="27" t="s">
        <v>59</v>
      </c>
      <c r="C20" s="18" t="s">
        <v>159</v>
      </c>
      <c r="D20" s="17" t="s">
        <v>157</v>
      </c>
      <c r="E20" s="27" t="s">
        <v>463</v>
      </c>
    </row>
    <row r="21" spans="1:6" s="15" customFormat="1" ht="87.5" x14ac:dyDescent="0.25">
      <c r="A21" s="19" t="s">
        <v>216</v>
      </c>
      <c r="B21" s="27" t="s">
        <v>53</v>
      </c>
      <c r="C21" s="26"/>
      <c r="D21" s="17" t="s">
        <v>157</v>
      </c>
      <c r="E21" s="27" t="s">
        <v>464</v>
      </c>
    </row>
    <row r="22" spans="1:6" s="31" customFormat="1" ht="13" x14ac:dyDescent="0.3">
      <c r="A22" s="80" t="s">
        <v>460</v>
      </c>
      <c r="B22" s="80"/>
      <c r="C22" s="80"/>
      <c r="D22" s="80"/>
      <c r="E22" s="82"/>
    </row>
    <row r="23" spans="1:6" s="15" customFormat="1" ht="25" x14ac:dyDescent="0.25">
      <c r="A23" s="19" t="s">
        <v>217</v>
      </c>
      <c r="B23" s="27" t="s">
        <v>552</v>
      </c>
      <c r="C23" s="26"/>
      <c r="D23" s="17" t="s">
        <v>157</v>
      </c>
      <c r="E23" s="27" t="s">
        <v>469</v>
      </c>
    </row>
    <row r="24" spans="1:6" s="15" customFormat="1" ht="50" x14ac:dyDescent="0.25">
      <c r="A24" s="19" t="s">
        <v>218</v>
      </c>
      <c r="B24" s="32" t="s">
        <v>553</v>
      </c>
      <c r="C24" s="33"/>
      <c r="D24" s="19" t="s">
        <v>157</v>
      </c>
      <c r="E24" s="20" t="s">
        <v>468</v>
      </c>
    </row>
    <row r="25" spans="1:6" s="15" customFormat="1" ht="24.5" customHeight="1" x14ac:dyDescent="0.25">
      <c r="A25" s="19" t="s">
        <v>219</v>
      </c>
      <c r="B25" s="27" t="s">
        <v>467</v>
      </c>
      <c r="C25" s="18" t="s">
        <v>159</v>
      </c>
      <c r="D25" s="19" t="s">
        <v>157</v>
      </c>
      <c r="E25" s="20" t="s">
        <v>465</v>
      </c>
    </row>
    <row r="26" spans="1:6" s="15" customFormat="1" ht="25" x14ac:dyDescent="0.25">
      <c r="A26" s="19" t="s">
        <v>220</v>
      </c>
      <c r="B26" s="27" t="s">
        <v>33</v>
      </c>
      <c r="C26" s="34"/>
      <c r="D26" s="19" t="str">
        <f>IF(C23="AUD","Not Applicable","Optional - if applicable")</f>
        <v>Optional - if applicable</v>
      </c>
      <c r="E26" s="11"/>
    </row>
    <row r="27" spans="1:6" s="15" customFormat="1" ht="25" x14ac:dyDescent="0.25">
      <c r="A27" s="19" t="s">
        <v>221</v>
      </c>
      <c r="B27" s="27" t="s">
        <v>34</v>
      </c>
      <c r="C27" s="35"/>
      <c r="D27" s="19" t="str">
        <f ca="1">IF(C23="AUD","Not Applicable",IF(C26&gt;TODAY(),"Not Required at this time","Mandatory"))</f>
        <v>Mandatory</v>
      </c>
      <c r="E27" s="11" t="s">
        <v>470</v>
      </c>
    </row>
    <row r="28" spans="1:6" s="15" customFormat="1" ht="62.5" x14ac:dyDescent="0.25">
      <c r="A28" s="19" t="s">
        <v>222</v>
      </c>
      <c r="B28" s="27" t="s">
        <v>435</v>
      </c>
      <c r="C28" s="33"/>
      <c r="D28" s="19" t="str">
        <f ca="1">IF(C23="AUD","Not Applicable",IF(C26&gt;TODAY(),"Not Required at this time","Mandatory"))</f>
        <v>Mandatory</v>
      </c>
      <c r="E28" s="27" t="s">
        <v>471</v>
      </c>
    </row>
    <row r="29" spans="1:6" s="15" customFormat="1" ht="58.5" customHeight="1" x14ac:dyDescent="0.25">
      <c r="A29" s="19" t="s">
        <v>223</v>
      </c>
      <c r="B29" s="27" t="s">
        <v>466</v>
      </c>
      <c r="C29" s="36"/>
      <c r="D29" s="19" t="s">
        <v>338</v>
      </c>
      <c r="E29" s="27" t="s">
        <v>474</v>
      </c>
    </row>
    <row r="30" spans="1:6" s="15" customFormat="1" ht="43" customHeight="1" x14ac:dyDescent="0.4">
      <c r="A30" s="19" t="s">
        <v>224</v>
      </c>
      <c r="B30" s="27" t="s">
        <v>473</v>
      </c>
      <c r="C30" s="18" t="s">
        <v>159</v>
      </c>
      <c r="D30" s="19" t="s">
        <v>157</v>
      </c>
      <c r="E30" s="24" t="s">
        <v>472</v>
      </c>
      <c r="F30" s="25" t="str">
        <f>IF(C30="Yes","Details to be completed under Multicurrency tab","")</f>
        <v/>
      </c>
    </row>
    <row r="31" spans="1:6" s="15" customFormat="1" ht="13" x14ac:dyDescent="0.3">
      <c r="A31" s="80" t="s">
        <v>476</v>
      </c>
      <c r="B31" s="80"/>
      <c r="C31" s="80"/>
      <c r="D31" s="80"/>
      <c r="E31" s="82"/>
    </row>
    <row r="32" spans="1:6" s="40" customFormat="1" ht="25" hidden="1" x14ac:dyDescent="0.25">
      <c r="A32" s="37">
        <v>22</v>
      </c>
      <c r="B32" s="38" t="s">
        <v>60</v>
      </c>
      <c r="C32" s="39" t="s">
        <v>21</v>
      </c>
      <c r="D32" s="37" t="s">
        <v>8</v>
      </c>
      <c r="E32" s="38" t="s">
        <v>35</v>
      </c>
    </row>
    <row r="33" spans="1:73" s="40" customFormat="1" ht="25" hidden="1" x14ac:dyDescent="0.25">
      <c r="A33" s="37">
        <v>23</v>
      </c>
      <c r="B33" s="38" t="s">
        <v>37</v>
      </c>
      <c r="C33" s="41" t="s">
        <v>13</v>
      </c>
      <c r="D33" s="37" t="s">
        <v>8</v>
      </c>
      <c r="E33" s="38" t="s">
        <v>92</v>
      </c>
    </row>
    <row r="34" spans="1:73" s="40" customFormat="1" ht="25.5" hidden="1" x14ac:dyDescent="0.25">
      <c r="A34" s="37">
        <v>24</v>
      </c>
      <c r="B34" s="38" t="s">
        <v>436</v>
      </c>
      <c r="C34" s="39" t="s">
        <v>21</v>
      </c>
      <c r="D34" s="37"/>
      <c r="E34" s="38" t="s">
        <v>36</v>
      </c>
    </row>
    <row r="35" spans="1:73" s="40" customFormat="1" ht="25" hidden="1" x14ac:dyDescent="0.25">
      <c r="A35" s="37">
        <v>25</v>
      </c>
      <c r="B35" s="38" t="s">
        <v>38</v>
      </c>
      <c r="C35" s="39" t="s">
        <v>27</v>
      </c>
      <c r="D35" s="42"/>
      <c r="E35" s="43" t="s">
        <v>93</v>
      </c>
    </row>
    <row r="36" spans="1:73" s="15" customFormat="1" x14ac:dyDescent="0.25">
      <c r="A36" s="19" t="s">
        <v>225</v>
      </c>
      <c r="B36" s="44" t="s">
        <v>475</v>
      </c>
      <c r="C36" s="18" t="s">
        <v>159</v>
      </c>
      <c r="D36" s="19" t="s">
        <v>157</v>
      </c>
      <c r="E36" s="11" t="s">
        <v>485</v>
      </c>
    </row>
    <row r="37" spans="1:73" s="15" customFormat="1" x14ac:dyDescent="0.25">
      <c r="A37" s="19" t="s">
        <v>226</v>
      </c>
      <c r="B37" s="44" t="s">
        <v>490</v>
      </c>
      <c r="C37" s="18" t="s">
        <v>159</v>
      </c>
      <c r="D37" s="19" t="str">
        <f>IF($C$36="No","Not Required","Mandatory")</f>
        <v>Mandatory</v>
      </c>
      <c r="E37" s="11" t="s">
        <v>485</v>
      </c>
    </row>
    <row r="38" spans="1:73" s="15" customFormat="1" x14ac:dyDescent="0.25">
      <c r="A38" s="19" t="s">
        <v>227</v>
      </c>
      <c r="B38" s="46" t="s">
        <v>477</v>
      </c>
      <c r="C38" s="47"/>
      <c r="D38" s="19" t="str">
        <f>IF($C$36="No","Not Required","Mandatory")</f>
        <v>Mandatory</v>
      </c>
      <c r="E38" s="11" t="s">
        <v>486</v>
      </c>
    </row>
    <row r="39" spans="1:73" s="15" customFormat="1" x14ac:dyDescent="0.25">
      <c r="A39" s="19" t="s">
        <v>228</v>
      </c>
      <c r="B39" s="44" t="s">
        <v>478</v>
      </c>
      <c r="C39" s="47"/>
      <c r="D39" s="19" t="str">
        <f>IF($C$36="No","Not Required","Mandatory")</f>
        <v>Mandatory</v>
      </c>
      <c r="E39" s="11" t="s">
        <v>487</v>
      </c>
    </row>
    <row r="40" spans="1:73" s="15" customFormat="1" x14ac:dyDescent="0.25">
      <c r="A40" s="19" t="s">
        <v>229</v>
      </c>
      <c r="B40" s="44" t="s">
        <v>479</v>
      </c>
      <c r="C40" s="33"/>
      <c r="D40" s="19" t="str">
        <f>IF($C$36="No","Not Required","Mandatory")</f>
        <v>Mandatory</v>
      </c>
      <c r="E40" s="11" t="s">
        <v>488</v>
      </c>
    </row>
    <row r="41" spans="1:73" s="15" customFormat="1" ht="17" customHeight="1" x14ac:dyDescent="0.25">
      <c r="A41" s="19" t="s">
        <v>230</v>
      </c>
      <c r="B41" s="44" t="s">
        <v>480</v>
      </c>
      <c r="C41" s="47"/>
      <c r="D41" s="19" t="str">
        <f>IF(C37="Yes","Not Required","Mandatory")</f>
        <v>Mandatory</v>
      </c>
      <c r="E41" s="11" t="s">
        <v>487</v>
      </c>
    </row>
    <row r="42" spans="1:73" s="15" customFormat="1" x14ac:dyDescent="0.25">
      <c r="A42" s="19" t="s">
        <v>231</v>
      </c>
      <c r="B42" s="44" t="s">
        <v>100</v>
      </c>
      <c r="C42" s="33"/>
      <c r="D42" s="19" t="str">
        <f>IF(C37="Yes","Not Required","Mandatory")</f>
        <v>Mandatory</v>
      </c>
      <c r="E42" s="11" t="s">
        <v>489</v>
      </c>
    </row>
    <row r="43" spans="1:73" s="15" customFormat="1" ht="39.5" x14ac:dyDescent="0.25">
      <c r="A43" s="19" t="s">
        <v>232</v>
      </c>
      <c r="B43" s="44" t="s">
        <v>101</v>
      </c>
      <c r="C43" s="33"/>
      <c r="D43" s="19" t="str">
        <f>IF(C37="Yes","Not Required","Mandatory")</f>
        <v>Mandatory</v>
      </c>
      <c r="E43" s="27" t="s">
        <v>437</v>
      </c>
    </row>
    <row r="44" spans="1:73" s="5" customFormat="1" ht="13" x14ac:dyDescent="0.3">
      <c r="A44" s="80" t="s">
        <v>481</v>
      </c>
      <c r="B44" s="80"/>
      <c r="C44" s="80"/>
      <c r="D44" s="80"/>
      <c r="E44" s="82"/>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row>
    <row r="45" spans="1:73" s="15" customFormat="1" ht="37.5" x14ac:dyDescent="0.25">
      <c r="A45" s="49" t="s">
        <v>233</v>
      </c>
      <c r="B45" s="20" t="s">
        <v>72</v>
      </c>
      <c r="C45" s="18" t="s">
        <v>159</v>
      </c>
      <c r="D45" s="19" t="s">
        <v>157</v>
      </c>
      <c r="E45" s="20" t="s">
        <v>110</v>
      </c>
    </row>
    <row r="46" spans="1:73" s="15" customFormat="1" ht="13" x14ac:dyDescent="0.3">
      <c r="A46" s="161" t="s">
        <v>330</v>
      </c>
      <c r="B46" s="161"/>
      <c r="C46" s="161"/>
      <c r="D46" s="161"/>
      <c r="E46" s="162"/>
    </row>
    <row r="47" spans="1:73" s="15" customFormat="1" ht="25" x14ac:dyDescent="0.25">
      <c r="A47" s="49" t="s">
        <v>234</v>
      </c>
      <c r="B47" s="20" t="s">
        <v>55</v>
      </c>
      <c r="C47" s="18" t="s">
        <v>159</v>
      </c>
      <c r="D47" s="19" t="str">
        <f>IF(C45="Select","Mandatory",IF(C45="DRP","Mandatory","Not Required"))</f>
        <v>Mandatory</v>
      </c>
      <c r="E47" s="20" t="str">
        <f>IF(C45="Select","",IF(C45="DRP","If “No”, ASX will assume the DRP is suspended for this dividend/distribution.",""))</f>
        <v/>
      </c>
    </row>
    <row r="48" spans="1:73" s="15" customFormat="1" ht="23.5" customHeight="1" x14ac:dyDescent="0.25">
      <c r="A48" s="49" t="s">
        <v>235</v>
      </c>
      <c r="B48" s="20" t="s">
        <v>56</v>
      </c>
      <c r="C48" s="18" t="s">
        <v>159</v>
      </c>
      <c r="D48" s="19" t="str">
        <f>IF(C45="Select","Mandatory",IF(C45="DRP","Mandatory","Not Required"))</f>
        <v>Mandatory</v>
      </c>
      <c r="E48" s="20" t="str">
        <f>IF(C45="Select","",IF(C45="DRP","Select one type (Full DRP is the standard response)",""))</f>
        <v/>
      </c>
    </row>
    <row r="49" spans="1:6" s="15" customFormat="1" ht="25" x14ac:dyDescent="0.25">
      <c r="A49" s="49" t="s">
        <v>236</v>
      </c>
      <c r="B49" s="20" t="s">
        <v>111</v>
      </c>
      <c r="C49" s="18" t="s">
        <v>159</v>
      </c>
      <c r="D49" s="19" t="str">
        <f>IF(C45="Select","Mandatory",IF(C45="BSP","Mandatory","Not Required"))</f>
        <v>Mandatory</v>
      </c>
      <c r="E49" s="20" t="str">
        <f>IF(C45="Select","",IF(C45="BSP","If “No”, ASX will assume the BSP is suspended for this dividend/distribution.",""))</f>
        <v/>
      </c>
    </row>
    <row r="50" spans="1:6" s="15" customFormat="1" ht="23" customHeight="1" x14ac:dyDescent="0.25">
      <c r="A50" s="49" t="s">
        <v>237</v>
      </c>
      <c r="B50" s="20" t="s">
        <v>57</v>
      </c>
      <c r="C50" s="18" t="s">
        <v>159</v>
      </c>
      <c r="D50" s="19" t="str">
        <f>IF(C45="Select","Mandatory",IF(C45="BSP","Mandatory","Not Required"))</f>
        <v>Mandatory</v>
      </c>
      <c r="E50" s="50" t="str">
        <f>IF(C45="Select","",IF(C45="BSP","Select one type (Full BSP is the standard response)",""))</f>
        <v/>
      </c>
    </row>
    <row r="51" spans="1:6" s="15" customFormat="1" ht="25" x14ac:dyDescent="0.25">
      <c r="A51" s="49" t="s">
        <v>238</v>
      </c>
      <c r="B51" s="20" t="s">
        <v>73</v>
      </c>
      <c r="C51" s="18" t="s">
        <v>159</v>
      </c>
      <c r="D51" s="19" t="str">
        <f>IF(C45="Select","Mandatory",IF(C45="Other Plan","Mandatory","Not Required"))</f>
        <v>Mandatory</v>
      </c>
      <c r="E51" s="20" t="str">
        <f>IF(C45="Select","",IF(C45="Other Plan","If “No”, ASX will assume the Plan is suspended for this dividend/distribution.",""))</f>
        <v/>
      </c>
    </row>
    <row r="52" spans="1:6" s="15" customFormat="1" ht="23.5" customHeight="1" x14ac:dyDescent="0.25">
      <c r="A52" s="49" t="s">
        <v>239</v>
      </c>
      <c r="B52" s="20" t="s">
        <v>74</v>
      </c>
      <c r="C52" s="20"/>
      <c r="D52" s="19" t="str">
        <f>IF(C45="Select","Mandatory",IF(C45="Other Plan","Mandatory","Not Required"))</f>
        <v>Mandatory</v>
      </c>
      <c r="E52" s="50" t="str">
        <f>IF(C45="Select","",IF(C45="Other Plan","Please provide Name of the Plan",""))</f>
        <v/>
      </c>
    </row>
    <row r="53" spans="1:6" s="15" customFormat="1" ht="13" x14ac:dyDescent="0.3">
      <c r="A53" s="89" t="s">
        <v>482</v>
      </c>
      <c r="B53" s="89"/>
      <c r="C53" s="89"/>
      <c r="D53" s="89"/>
      <c r="E53" s="90"/>
    </row>
    <row r="54" spans="1:6" s="4" customFormat="1" ht="13" x14ac:dyDescent="0.3">
      <c r="A54" s="159" t="s">
        <v>331</v>
      </c>
      <c r="B54" s="159"/>
      <c r="C54" s="159"/>
      <c r="D54" s="159"/>
      <c r="E54" s="160"/>
    </row>
    <row r="55" spans="1:6" s="4" customFormat="1" ht="43.5" customHeight="1" x14ac:dyDescent="0.25">
      <c r="A55" s="49" t="s">
        <v>240</v>
      </c>
      <c r="B55" s="20" t="s">
        <v>112</v>
      </c>
      <c r="C55" s="18" t="s">
        <v>159</v>
      </c>
      <c r="D55" s="19" t="str">
        <f>IF(C45='List Formulas'!L6,"Not Required","Mandatory")</f>
        <v>Mandatory</v>
      </c>
      <c r="E55" s="20"/>
      <c r="F55" s="51"/>
    </row>
    <row r="56" spans="1:6" s="4" customFormat="1" ht="25" x14ac:dyDescent="0.25">
      <c r="A56" s="49" t="s">
        <v>241</v>
      </c>
      <c r="B56" s="20" t="s">
        <v>113</v>
      </c>
      <c r="C56" s="93"/>
      <c r="D56" s="19" t="str">
        <f>IF(C45='List Formulas'!L6,"Not Required","Mandatory")</f>
        <v>Mandatory</v>
      </c>
      <c r="E56" s="20" t="s">
        <v>497</v>
      </c>
      <c r="F56" s="51"/>
    </row>
    <row r="57" spans="1:6" s="4" customFormat="1" ht="17.5" customHeight="1" x14ac:dyDescent="0.25">
      <c r="A57" s="49" t="s">
        <v>242</v>
      </c>
      <c r="B57" s="20" t="s">
        <v>114</v>
      </c>
      <c r="C57" s="53"/>
      <c r="D57" s="19" t="str">
        <f>IF(C45='List Formulas'!L6,"Not Required","Mandatory")</f>
        <v>Mandatory</v>
      </c>
      <c r="E57" s="20" t="s">
        <v>99</v>
      </c>
      <c r="F57" s="51"/>
    </row>
    <row r="58" spans="1:6" s="4" customFormat="1" ht="17.5" customHeight="1" x14ac:dyDescent="0.25">
      <c r="A58" s="49" t="s">
        <v>243</v>
      </c>
      <c r="B58" s="20" t="s">
        <v>115</v>
      </c>
      <c r="C58" s="94"/>
      <c r="D58" s="19" t="str">
        <f>IF(C45='List Formulas'!L6,"Not Required","Mandatory")</f>
        <v>Mandatory</v>
      </c>
      <c r="E58" s="20"/>
      <c r="F58" s="51"/>
    </row>
    <row r="59" spans="1:6" s="4" customFormat="1" ht="17.5" customHeight="1" x14ac:dyDescent="0.25">
      <c r="A59" s="49" t="s">
        <v>244</v>
      </c>
      <c r="B59" s="20" t="s">
        <v>116</v>
      </c>
      <c r="C59" s="94"/>
      <c r="D59" s="19" t="str">
        <f>IF(C45='List Formulas'!L6,"Not Required","Mandatory")</f>
        <v>Mandatory</v>
      </c>
      <c r="E59" s="20"/>
      <c r="F59" s="51"/>
    </row>
    <row r="60" spans="1:6" s="4" customFormat="1" ht="25" x14ac:dyDescent="0.25">
      <c r="A60" s="49" t="s">
        <v>245</v>
      </c>
      <c r="B60" s="20" t="s">
        <v>492</v>
      </c>
      <c r="C60" s="45"/>
      <c r="D60" s="49" t="str">
        <f>IF(C45='List Formulas'!L6,"Not Required","Optional - if available")</f>
        <v>Optional - if available</v>
      </c>
      <c r="E60" s="20" t="s">
        <v>117</v>
      </c>
      <c r="F60" s="51"/>
    </row>
    <row r="61" spans="1:6" s="4" customFormat="1" ht="21.5" customHeight="1" x14ac:dyDescent="0.25">
      <c r="A61" s="49" t="s">
        <v>246</v>
      </c>
      <c r="B61" s="20" t="s">
        <v>493</v>
      </c>
      <c r="C61" s="55"/>
      <c r="D61" s="49" t="str">
        <f>IF(C45='List Formulas'!L6,"Not Required","To provide once known")</f>
        <v>To provide once known</v>
      </c>
      <c r="E61" s="20" t="s">
        <v>491</v>
      </c>
      <c r="F61" s="51"/>
    </row>
    <row r="62" spans="1:6" s="4" customFormat="1" ht="25" x14ac:dyDescent="0.25">
      <c r="A62" s="49" t="s">
        <v>247</v>
      </c>
      <c r="B62" s="20" t="s">
        <v>554</v>
      </c>
      <c r="C62" s="56"/>
      <c r="D62" s="49" t="str">
        <f>IF(C45='List Formulas'!L6,"Not Required","Mandatory")</f>
        <v>Mandatory</v>
      </c>
      <c r="E62" s="20" t="s">
        <v>498</v>
      </c>
      <c r="F62" s="51"/>
    </row>
    <row r="63" spans="1:6" s="4" customFormat="1" ht="24.5" customHeight="1" x14ac:dyDescent="0.25">
      <c r="A63" s="49" t="s">
        <v>248</v>
      </c>
      <c r="B63" s="20" t="s">
        <v>118</v>
      </c>
      <c r="C63" s="18" t="s">
        <v>159</v>
      </c>
      <c r="D63" s="19" t="str">
        <f>IF(C45='List Formulas'!L6,"Not Required","Mandatory")</f>
        <v>Mandatory</v>
      </c>
      <c r="E63" s="20" t="s">
        <v>336</v>
      </c>
      <c r="F63" s="51"/>
    </row>
    <row r="64" spans="1:6" s="4" customFormat="1" ht="75" x14ac:dyDescent="0.25">
      <c r="A64" s="49" t="s">
        <v>249</v>
      </c>
      <c r="B64" s="20" t="s">
        <v>438</v>
      </c>
      <c r="C64" s="18" t="s">
        <v>159</v>
      </c>
      <c r="D64" s="49" t="str">
        <f>IF(C45='List Formulas'!L6,"Not Required",IF(C63="No","Not Required","Mandatory"))</f>
        <v>Mandatory</v>
      </c>
      <c r="E64" s="20" t="s">
        <v>494</v>
      </c>
      <c r="F64" s="51"/>
    </row>
    <row r="65" spans="1:73" s="4" customFormat="1" ht="63" x14ac:dyDescent="0.25">
      <c r="A65" s="49" t="s">
        <v>250</v>
      </c>
      <c r="B65" s="20" t="s">
        <v>15</v>
      </c>
      <c r="C65" s="54"/>
      <c r="D65" s="49" t="str">
        <f>IF(C45='List Formulas'!L6,"Not Required",IF(C64="Yes","Not Required","Mandatory"))</f>
        <v>Mandatory</v>
      </c>
      <c r="E65" s="20" t="s">
        <v>495</v>
      </c>
      <c r="F65" s="51"/>
    </row>
    <row r="66" spans="1:73" s="4" customFormat="1" ht="25" x14ac:dyDescent="0.25">
      <c r="A66" s="49" t="s">
        <v>251</v>
      </c>
      <c r="B66" s="20" t="s">
        <v>119</v>
      </c>
      <c r="C66" s="18" t="s">
        <v>159</v>
      </c>
      <c r="D66" s="49" t="str">
        <f>IF($C$45="No Plan","Not Required","Optional - if available")</f>
        <v>Optional - if available</v>
      </c>
      <c r="E66" s="20" t="s">
        <v>496</v>
      </c>
      <c r="F66" s="51"/>
    </row>
    <row r="67" spans="1:73" s="4" customFormat="1" ht="25" x14ac:dyDescent="0.25">
      <c r="A67" s="49" t="s">
        <v>252</v>
      </c>
      <c r="B67" s="20" t="s">
        <v>120</v>
      </c>
      <c r="C67" s="57"/>
      <c r="D67" s="49" t="str">
        <f t="shared" ref="D67:D76" si="0">IF($C$45="No Plan","Not Required","Optional - if available")</f>
        <v>Optional - if available</v>
      </c>
      <c r="E67" s="20" t="s">
        <v>332</v>
      </c>
      <c r="F67" s="51"/>
    </row>
    <row r="68" spans="1:73" s="4" customFormat="1" ht="22.5" customHeight="1" x14ac:dyDescent="0.25">
      <c r="A68" s="49" t="s">
        <v>253</v>
      </c>
      <c r="B68" s="20" t="s">
        <v>121</v>
      </c>
      <c r="C68" s="55"/>
      <c r="D68" s="49" t="str">
        <f t="shared" si="0"/>
        <v>Optional - if available</v>
      </c>
      <c r="E68" s="20" t="s">
        <v>333</v>
      </c>
      <c r="F68" s="51"/>
    </row>
    <row r="69" spans="1:73" s="4" customFormat="1" ht="25" x14ac:dyDescent="0.25">
      <c r="A69" s="49" t="s">
        <v>254</v>
      </c>
      <c r="B69" s="20" t="s">
        <v>122</v>
      </c>
      <c r="C69" s="18" t="s">
        <v>159</v>
      </c>
      <c r="D69" s="49" t="str">
        <f t="shared" si="0"/>
        <v>Optional - if available</v>
      </c>
      <c r="E69" s="20" t="s">
        <v>334</v>
      </c>
      <c r="F69" s="51"/>
    </row>
    <row r="70" spans="1:73" s="4" customFormat="1" ht="25" x14ac:dyDescent="0.25">
      <c r="A70" s="49" t="s">
        <v>255</v>
      </c>
      <c r="B70" s="20" t="s">
        <v>123</v>
      </c>
      <c r="C70" s="57"/>
      <c r="D70" s="49" t="str">
        <f t="shared" si="0"/>
        <v>Optional - if available</v>
      </c>
      <c r="E70" s="20" t="s">
        <v>332</v>
      </c>
      <c r="F70" s="51"/>
    </row>
    <row r="71" spans="1:73" s="4" customFormat="1" ht="24" customHeight="1" x14ac:dyDescent="0.25">
      <c r="A71" s="49" t="s">
        <v>256</v>
      </c>
      <c r="B71" s="20" t="s">
        <v>124</v>
      </c>
      <c r="C71" s="55"/>
      <c r="D71" s="49" t="str">
        <f t="shared" si="0"/>
        <v>Optional - if available</v>
      </c>
      <c r="E71" s="20" t="s">
        <v>333</v>
      </c>
      <c r="F71" s="51"/>
    </row>
    <row r="72" spans="1:73" s="4" customFormat="1" ht="37.5" x14ac:dyDescent="0.25">
      <c r="A72" s="49" t="s">
        <v>257</v>
      </c>
      <c r="B72" s="20" t="s">
        <v>125</v>
      </c>
      <c r="C72" s="45"/>
      <c r="D72" s="49" t="str">
        <f t="shared" si="0"/>
        <v>Optional - if available</v>
      </c>
      <c r="E72" s="20" t="s">
        <v>51</v>
      </c>
      <c r="F72" s="51"/>
    </row>
    <row r="73" spans="1:73" s="4" customFormat="1" ht="25" x14ac:dyDescent="0.25">
      <c r="A73" s="49" t="s">
        <v>258</v>
      </c>
      <c r="B73" s="20" t="s">
        <v>52</v>
      </c>
      <c r="C73" s="45"/>
      <c r="D73" s="49" t="str">
        <f t="shared" si="0"/>
        <v>Optional - if available</v>
      </c>
      <c r="E73" s="20" t="s">
        <v>126</v>
      </c>
      <c r="F73" s="51"/>
    </row>
    <row r="74" spans="1:73" s="4" customFormat="1" ht="25" x14ac:dyDescent="0.25">
      <c r="A74" s="49" t="s">
        <v>259</v>
      </c>
      <c r="B74" s="20" t="s">
        <v>127</v>
      </c>
      <c r="C74" s="45"/>
      <c r="D74" s="49" t="str">
        <f t="shared" si="0"/>
        <v>Optional - if available</v>
      </c>
      <c r="E74" s="20"/>
      <c r="F74" s="51"/>
    </row>
    <row r="75" spans="1:73" s="4" customFormat="1" ht="25" x14ac:dyDescent="0.25">
      <c r="A75" s="49" t="s">
        <v>260</v>
      </c>
      <c r="B75" s="20" t="s">
        <v>128</v>
      </c>
      <c r="C75" s="6"/>
      <c r="D75" s="49" t="str">
        <f t="shared" si="0"/>
        <v>Optional - if available</v>
      </c>
      <c r="E75" s="20" t="s">
        <v>129</v>
      </c>
      <c r="F75" s="51"/>
    </row>
    <row r="76" spans="1:73" s="4" customFormat="1" ht="20.5" customHeight="1" x14ac:dyDescent="0.25">
      <c r="A76" s="49" t="s">
        <v>261</v>
      </c>
      <c r="B76" s="20" t="s">
        <v>130</v>
      </c>
      <c r="C76" s="95"/>
      <c r="D76" s="49" t="str">
        <f t="shared" si="0"/>
        <v>Optional - if available</v>
      </c>
      <c r="E76" s="20" t="s">
        <v>131</v>
      </c>
      <c r="F76" s="51"/>
    </row>
    <row r="77" spans="1:73" s="7" customFormat="1" ht="13" x14ac:dyDescent="0.3">
      <c r="A77" s="91" t="s">
        <v>483</v>
      </c>
      <c r="B77" s="91"/>
      <c r="C77" s="91"/>
      <c r="D77" s="91"/>
      <c r="E77" s="92"/>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row>
    <row r="78" spans="1:73" s="7" customFormat="1" ht="38" customHeight="1" x14ac:dyDescent="0.3">
      <c r="A78" s="157" t="s">
        <v>404</v>
      </c>
      <c r="B78" s="157"/>
      <c r="C78" s="157"/>
      <c r="D78" s="157"/>
      <c r="E78" s="158"/>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row>
    <row r="79" spans="1:73" s="7" customFormat="1" ht="25" x14ac:dyDescent="0.25">
      <c r="A79" s="58" t="s">
        <v>262</v>
      </c>
      <c r="B79" s="59" t="s">
        <v>32</v>
      </c>
      <c r="C79" s="18" t="s">
        <v>159</v>
      </c>
      <c r="D79" s="58" t="s">
        <v>157</v>
      </c>
      <c r="E79" s="60" t="s">
        <v>26</v>
      </c>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row>
    <row r="80" spans="1:73" s="6" customFormat="1" x14ac:dyDescent="0.25">
      <c r="A80" s="49" t="s">
        <v>263</v>
      </c>
      <c r="B80" s="59" t="s">
        <v>22</v>
      </c>
      <c r="C80" s="18" t="s">
        <v>159</v>
      </c>
      <c r="D80" s="49" t="str">
        <f>IF(C79="No","Not Required","Mandatory")</f>
        <v>Mandatory</v>
      </c>
      <c r="E80" s="20" t="s">
        <v>109</v>
      </c>
    </row>
    <row r="81" spans="1:73" s="6" customFormat="1" x14ac:dyDescent="0.25">
      <c r="A81" s="58" t="s">
        <v>405</v>
      </c>
      <c r="B81" s="59" t="s">
        <v>23</v>
      </c>
      <c r="C81" s="56"/>
      <c r="D81" s="49" t="str">
        <f>IF(C79="No","Not Required","Mandatory")</f>
        <v>Mandatory</v>
      </c>
      <c r="E81" s="50" t="s">
        <v>413</v>
      </c>
    </row>
    <row r="82" spans="1:73" s="6" customFormat="1" x14ac:dyDescent="0.25">
      <c r="A82" s="49" t="s">
        <v>406</v>
      </c>
      <c r="B82" s="59" t="s">
        <v>414</v>
      </c>
      <c r="C82" s="18" t="s">
        <v>159</v>
      </c>
      <c r="D82" s="49" t="str">
        <f>IF(C79="No","Not Required","Mandatory")</f>
        <v>Mandatory</v>
      </c>
      <c r="E82" s="50"/>
    </row>
    <row r="83" spans="1:73" s="6" customFormat="1" ht="25" x14ac:dyDescent="0.25">
      <c r="A83" s="58" t="s">
        <v>407</v>
      </c>
      <c r="B83" s="59" t="s">
        <v>24</v>
      </c>
      <c r="C83" s="18" t="s">
        <v>159</v>
      </c>
      <c r="D83" s="49" t="str">
        <f>IF(C79="No","Not Required","Mandatory")</f>
        <v>Mandatory</v>
      </c>
      <c r="E83" s="20" t="s">
        <v>548</v>
      </c>
    </row>
    <row r="84" spans="1:73" s="6" customFormat="1" ht="19" customHeight="1" x14ac:dyDescent="0.25">
      <c r="A84" s="49" t="s">
        <v>408</v>
      </c>
      <c r="B84" s="59" t="s">
        <v>25</v>
      </c>
      <c r="C84" s="61"/>
      <c r="D84" s="49" t="s">
        <v>338</v>
      </c>
      <c r="E84" s="50"/>
    </row>
    <row r="85" spans="1:73" s="7" customFormat="1" ht="13" x14ac:dyDescent="0.3">
      <c r="A85" s="163" t="s">
        <v>484</v>
      </c>
      <c r="B85" s="163"/>
      <c r="C85" s="163"/>
      <c r="D85" s="163"/>
      <c r="E85" s="164"/>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row>
    <row r="86" spans="1:73" s="7" customFormat="1" ht="25" x14ac:dyDescent="0.25">
      <c r="A86" s="58" t="s">
        <v>409</v>
      </c>
      <c r="B86" s="59" t="s">
        <v>30</v>
      </c>
      <c r="C86" s="59"/>
      <c r="D86" s="49" t="s">
        <v>337</v>
      </c>
      <c r="E86" s="62" t="s">
        <v>335</v>
      </c>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row>
    <row r="87" spans="1:73" s="7" customFormat="1" ht="19" customHeight="1" x14ac:dyDescent="0.3">
      <c r="A87" s="58" t="s">
        <v>410</v>
      </c>
      <c r="B87" s="63" t="s">
        <v>439</v>
      </c>
      <c r="C87" s="54"/>
      <c r="D87" s="58" t="str">
        <f>IF(C5='List Formulas'!C4,"Mandatory","Not Required")</f>
        <v>Not Required</v>
      </c>
      <c r="E87" s="62" t="s">
        <v>335</v>
      </c>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row>
    <row r="88" spans="1:73" s="7" customFormat="1" ht="20.5" customHeight="1" x14ac:dyDescent="0.3">
      <c r="A88" s="58" t="s">
        <v>418</v>
      </c>
      <c r="B88" s="59" t="s">
        <v>440</v>
      </c>
      <c r="C88" s="54"/>
      <c r="D88" s="58" t="str">
        <f>IF(C5='List Formulas'!C5,"Mandatory","Not Required")</f>
        <v>Not Required</v>
      </c>
      <c r="E88" s="62" t="s">
        <v>335</v>
      </c>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row>
    <row r="89" spans="1:73" s="8" customFormat="1" ht="13.5" customHeight="1" x14ac:dyDescent="0.3">
      <c r="A89" s="155" t="s">
        <v>7</v>
      </c>
      <c r="B89" s="156"/>
      <c r="C89" s="64"/>
      <c r="D89" s="65"/>
      <c r="E89" s="64"/>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row>
    <row r="90" spans="1:73" s="8" customFormat="1" ht="19" customHeight="1" x14ac:dyDescent="0.25">
      <c r="A90" s="66" t="s">
        <v>419</v>
      </c>
      <c r="B90" s="50" t="s">
        <v>29</v>
      </c>
      <c r="C90" s="50"/>
      <c r="D90" s="49"/>
      <c r="E90" s="50"/>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row>
    <row r="91" spans="1:73" s="15" customFormat="1" x14ac:dyDescent="0.25">
      <c r="A91" s="67"/>
      <c r="C91" s="68"/>
      <c r="D91" s="67"/>
    </row>
    <row r="92" spans="1:73" s="15" customFormat="1" x14ac:dyDescent="0.25">
      <c r="A92" s="67"/>
      <c r="C92" s="68"/>
      <c r="D92" s="67"/>
    </row>
    <row r="93" spans="1:73" s="15" customFormat="1" x14ac:dyDescent="0.25">
      <c r="A93" s="67"/>
      <c r="D93" s="67"/>
    </row>
    <row r="94" spans="1:73" s="15" customFormat="1" x14ac:dyDescent="0.25">
      <c r="A94" s="67"/>
      <c r="B94" s="68"/>
      <c r="C94" s="68"/>
      <c r="D94" s="67"/>
    </row>
    <row r="95" spans="1:73" s="15" customFormat="1" x14ac:dyDescent="0.25">
      <c r="A95" s="67"/>
      <c r="D95" s="67"/>
    </row>
    <row r="96" spans="1:73" s="15" customFormat="1" x14ac:dyDescent="0.25">
      <c r="A96" s="67"/>
      <c r="D96" s="67"/>
    </row>
    <row r="97" spans="1:4" s="15" customFormat="1" x14ac:dyDescent="0.25">
      <c r="A97" s="67"/>
      <c r="D97" s="67"/>
    </row>
    <row r="98" spans="1:4" s="15" customFormat="1" x14ac:dyDescent="0.25">
      <c r="A98" s="67"/>
      <c r="B98" s="69"/>
      <c r="C98" s="68"/>
      <c r="D98" s="67"/>
    </row>
    <row r="99" spans="1:4" s="15" customFormat="1" x14ac:dyDescent="0.25">
      <c r="A99" s="67"/>
      <c r="B99" s="68"/>
      <c r="D99" s="67"/>
    </row>
    <row r="100" spans="1:4" s="15" customFormat="1" x14ac:dyDescent="0.25">
      <c r="A100" s="67"/>
      <c r="D100" s="67"/>
    </row>
    <row r="101" spans="1:4" s="15" customFormat="1" x14ac:dyDescent="0.25">
      <c r="A101" s="67"/>
      <c r="B101" s="68"/>
      <c r="C101" s="70"/>
      <c r="D101" s="67"/>
    </row>
    <row r="102" spans="1:4" s="15" customFormat="1" x14ac:dyDescent="0.25">
      <c r="A102" s="67"/>
      <c r="D102" s="67"/>
    </row>
    <row r="103" spans="1:4" s="15" customFormat="1" x14ac:dyDescent="0.25">
      <c r="A103" s="67"/>
      <c r="D103" s="67"/>
    </row>
    <row r="104" spans="1:4" s="15" customFormat="1" x14ac:dyDescent="0.25">
      <c r="A104" s="67"/>
      <c r="D104" s="67"/>
    </row>
    <row r="105" spans="1:4" s="15" customFormat="1" x14ac:dyDescent="0.25">
      <c r="A105" s="67"/>
      <c r="B105" s="68"/>
      <c r="C105" s="71"/>
      <c r="D105" s="67"/>
    </row>
    <row r="106" spans="1:4" s="15" customFormat="1" x14ac:dyDescent="0.25">
      <c r="A106" s="67"/>
      <c r="D106" s="67"/>
    </row>
    <row r="107" spans="1:4" s="15" customFormat="1" x14ac:dyDescent="0.25">
      <c r="A107" s="67"/>
      <c r="B107" s="72"/>
      <c r="C107" s="73"/>
      <c r="D107" s="67"/>
    </row>
    <row r="108" spans="1:4" s="15" customFormat="1" x14ac:dyDescent="0.25">
      <c r="A108" s="67"/>
      <c r="D108" s="67"/>
    </row>
    <row r="109" spans="1:4" s="15" customFormat="1" x14ac:dyDescent="0.25">
      <c r="A109" s="67"/>
      <c r="D109" s="67"/>
    </row>
    <row r="110" spans="1:4" s="15" customFormat="1" x14ac:dyDescent="0.25">
      <c r="A110" s="67"/>
      <c r="D110" s="67"/>
    </row>
    <row r="111" spans="1:4" s="15" customFormat="1" x14ac:dyDescent="0.25">
      <c r="A111" s="67"/>
      <c r="D111" s="67"/>
    </row>
    <row r="112" spans="1:4" s="15" customFormat="1" x14ac:dyDescent="0.25">
      <c r="A112" s="67"/>
      <c r="D112" s="67"/>
    </row>
    <row r="113" spans="1:4" s="15" customFormat="1" x14ac:dyDescent="0.25">
      <c r="A113" s="67"/>
      <c r="B113" s="74"/>
      <c r="C113" s="73"/>
      <c r="D113" s="67"/>
    </row>
    <row r="114" spans="1:4" s="15" customFormat="1" x14ac:dyDescent="0.25">
      <c r="A114" s="67"/>
      <c r="D114" s="67"/>
    </row>
    <row r="115" spans="1:4" s="15" customFormat="1" x14ac:dyDescent="0.25">
      <c r="A115" s="67"/>
      <c r="D115" s="67"/>
    </row>
    <row r="116" spans="1:4" s="15" customFormat="1" x14ac:dyDescent="0.25">
      <c r="A116" s="67"/>
      <c r="D116" s="67"/>
    </row>
    <row r="117" spans="1:4" s="15" customFormat="1" x14ac:dyDescent="0.25">
      <c r="A117" s="67"/>
      <c r="D117" s="67"/>
    </row>
    <row r="118" spans="1:4" s="15" customFormat="1" x14ac:dyDescent="0.25">
      <c r="A118" s="67"/>
      <c r="D118" s="67"/>
    </row>
    <row r="119" spans="1:4" s="15" customFormat="1" x14ac:dyDescent="0.25">
      <c r="A119" s="67"/>
      <c r="D119" s="67"/>
    </row>
    <row r="120" spans="1:4" s="15" customFormat="1" x14ac:dyDescent="0.25">
      <c r="A120" s="67"/>
      <c r="D120" s="67"/>
    </row>
    <row r="121" spans="1:4" s="15" customFormat="1" x14ac:dyDescent="0.25">
      <c r="A121" s="67"/>
      <c r="B121" s="74"/>
      <c r="C121" s="73"/>
      <c r="D121" s="67"/>
    </row>
    <row r="122" spans="1:4" s="15" customFormat="1" x14ac:dyDescent="0.25">
      <c r="A122" s="67"/>
      <c r="D122" s="67"/>
    </row>
    <row r="123" spans="1:4" s="15" customFormat="1" x14ac:dyDescent="0.25">
      <c r="A123" s="67"/>
      <c r="D123" s="67"/>
    </row>
    <row r="124" spans="1:4" s="15" customFormat="1" x14ac:dyDescent="0.25">
      <c r="A124" s="67"/>
      <c r="D124" s="67"/>
    </row>
    <row r="125" spans="1:4" s="15" customFormat="1" x14ac:dyDescent="0.25">
      <c r="A125" s="67"/>
      <c r="D125" s="67"/>
    </row>
    <row r="126" spans="1:4" s="15" customFormat="1" x14ac:dyDescent="0.25">
      <c r="A126" s="67"/>
      <c r="D126" s="67"/>
    </row>
    <row r="127" spans="1:4" s="15" customFormat="1" x14ac:dyDescent="0.25">
      <c r="A127" s="67"/>
      <c r="D127" s="67"/>
    </row>
    <row r="128" spans="1:4" s="15" customFormat="1" x14ac:dyDescent="0.25">
      <c r="A128" s="67"/>
      <c r="D128" s="67"/>
    </row>
    <row r="129" spans="1:4" s="15" customFormat="1" x14ac:dyDescent="0.25">
      <c r="A129" s="67"/>
      <c r="D129" s="67"/>
    </row>
    <row r="130" spans="1:4" s="15" customFormat="1" x14ac:dyDescent="0.25">
      <c r="A130" s="67"/>
      <c r="B130" s="74"/>
      <c r="C130" s="73"/>
      <c r="D130" s="67"/>
    </row>
    <row r="131" spans="1:4" s="15" customFormat="1" x14ac:dyDescent="0.25">
      <c r="A131" s="67"/>
      <c r="D131" s="67"/>
    </row>
    <row r="132" spans="1:4" s="15" customFormat="1" x14ac:dyDescent="0.25">
      <c r="A132" s="67"/>
      <c r="D132" s="67"/>
    </row>
    <row r="133" spans="1:4" s="15" customFormat="1" x14ac:dyDescent="0.25">
      <c r="A133" s="67"/>
      <c r="D133" s="67"/>
    </row>
    <row r="134" spans="1:4" s="15" customFormat="1" x14ac:dyDescent="0.25">
      <c r="A134" s="67"/>
      <c r="D134" s="67"/>
    </row>
    <row r="135" spans="1:4" s="15" customFormat="1" x14ac:dyDescent="0.25">
      <c r="A135" s="67"/>
      <c r="D135" s="67"/>
    </row>
    <row r="136" spans="1:4" s="15" customFormat="1" x14ac:dyDescent="0.25">
      <c r="A136" s="67"/>
      <c r="D136" s="67"/>
    </row>
    <row r="137" spans="1:4" s="15" customFormat="1" x14ac:dyDescent="0.25">
      <c r="A137" s="67"/>
      <c r="D137" s="67"/>
    </row>
    <row r="138" spans="1:4" s="15" customFormat="1" x14ac:dyDescent="0.25">
      <c r="A138" s="67"/>
      <c r="D138" s="67"/>
    </row>
    <row r="139" spans="1:4" s="15" customFormat="1" x14ac:dyDescent="0.25">
      <c r="A139" s="67"/>
      <c r="B139" s="74"/>
      <c r="C139" s="73"/>
      <c r="D139" s="67"/>
    </row>
    <row r="140" spans="1:4" s="15" customFormat="1" x14ac:dyDescent="0.25">
      <c r="A140" s="67"/>
      <c r="D140" s="67"/>
    </row>
    <row r="141" spans="1:4" s="15" customFormat="1" x14ac:dyDescent="0.25">
      <c r="A141" s="67"/>
      <c r="D141" s="67"/>
    </row>
    <row r="142" spans="1:4" s="15" customFormat="1" x14ac:dyDescent="0.25">
      <c r="A142" s="67"/>
      <c r="D142" s="67"/>
    </row>
    <row r="143" spans="1:4" s="15" customFormat="1" x14ac:dyDescent="0.25">
      <c r="A143" s="67"/>
      <c r="D143" s="67"/>
    </row>
    <row r="144" spans="1:4" s="15" customFormat="1" x14ac:dyDescent="0.25">
      <c r="A144" s="67"/>
      <c r="D144" s="67"/>
    </row>
    <row r="145" spans="1:4" s="15" customFormat="1" x14ac:dyDescent="0.25">
      <c r="A145" s="67"/>
      <c r="D145" s="67"/>
    </row>
    <row r="146" spans="1:4" s="15" customFormat="1" x14ac:dyDescent="0.25">
      <c r="A146" s="67"/>
      <c r="D146" s="67"/>
    </row>
    <row r="147" spans="1:4" s="15" customFormat="1" x14ac:dyDescent="0.25">
      <c r="A147" s="67"/>
      <c r="D147" s="67"/>
    </row>
    <row r="148" spans="1:4" s="15" customFormat="1" x14ac:dyDescent="0.25">
      <c r="A148" s="67"/>
      <c r="D148" s="67"/>
    </row>
    <row r="149" spans="1:4" s="15" customFormat="1" x14ac:dyDescent="0.25">
      <c r="A149" s="67"/>
      <c r="B149" s="72"/>
      <c r="C149" s="73"/>
      <c r="D149" s="67"/>
    </row>
    <row r="150" spans="1:4" s="15" customFormat="1" x14ac:dyDescent="0.25">
      <c r="A150" s="67"/>
      <c r="D150" s="67"/>
    </row>
    <row r="151" spans="1:4" s="15" customFormat="1" x14ac:dyDescent="0.25">
      <c r="A151" s="67"/>
      <c r="B151" s="71"/>
      <c r="C151" s="69"/>
      <c r="D151" s="67"/>
    </row>
    <row r="152" spans="1:4" s="15" customFormat="1" x14ac:dyDescent="0.25">
      <c r="A152" s="67"/>
      <c r="D152" s="67"/>
    </row>
    <row r="153" spans="1:4" s="15" customFormat="1" x14ac:dyDescent="0.25">
      <c r="A153" s="67"/>
      <c r="D153" s="67"/>
    </row>
    <row r="154" spans="1:4" s="15" customFormat="1" x14ac:dyDescent="0.25">
      <c r="A154" s="67"/>
      <c r="D154" s="67"/>
    </row>
    <row r="155" spans="1:4" s="15" customFormat="1" x14ac:dyDescent="0.25">
      <c r="A155" s="67"/>
      <c r="D155" s="67"/>
    </row>
    <row r="156" spans="1:4" s="15" customFormat="1" x14ac:dyDescent="0.25">
      <c r="A156" s="67"/>
      <c r="D156" s="67"/>
    </row>
    <row r="157" spans="1:4" s="15" customFormat="1" x14ac:dyDescent="0.25">
      <c r="A157" s="67"/>
      <c r="D157" s="67"/>
    </row>
    <row r="158" spans="1:4" s="15" customFormat="1" x14ac:dyDescent="0.25">
      <c r="A158" s="67"/>
      <c r="D158" s="67"/>
    </row>
    <row r="159" spans="1:4" s="15" customFormat="1" x14ac:dyDescent="0.25">
      <c r="A159" s="67"/>
      <c r="D159" s="67"/>
    </row>
    <row r="160" spans="1:4" s="15" customFormat="1" x14ac:dyDescent="0.25">
      <c r="A160" s="67"/>
      <c r="D160" s="67"/>
    </row>
    <row r="161" spans="1:4" s="15" customFormat="1" x14ac:dyDescent="0.25">
      <c r="A161" s="67"/>
      <c r="D161" s="67"/>
    </row>
    <row r="162" spans="1:4" s="15" customFormat="1" x14ac:dyDescent="0.25">
      <c r="A162" s="67"/>
      <c r="D162" s="67"/>
    </row>
    <row r="163" spans="1:4" s="15" customFormat="1" x14ac:dyDescent="0.25">
      <c r="A163" s="67"/>
      <c r="D163" s="67"/>
    </row>
    <row r="164" spans="1:4" s="15" customFormat="1" x14ac:dyDescent="0.25">
      <c r="A164" s="67"/>
      <c r="D164" s="67"/>
    </row>
    <row r="165" spans="1:4" s="15" customFormat="1" x14ac:dyDescent="0.25">
      <c r="A165" s="67"/>
      <c r="D165" s="67"/>
    </row>
    <row r="166" spans="1:4" s="15" customFormat="1" x14ac:dyDescent="0.25">
      <c r="A166" s="67"/>
      <c r="D166" s="67"/>
    </row>
    <row r="167" spans="1:4" s="15" customFormat="1" x14ac:dyDescent="0.25">
      <c r="A167" s="67"/>
      <c r="D167" s="67"/>
    </row>
    <row r="168" spans="1:4" s="15" customFormat="1" x14ac:dyDescent="0.25">
      <c r="A168" s="67"/>
      <c r="D168" s="67"/>
    </row>
    <row r="169" spans="1:4" s="15" customFormat="1" x14ac:dyDescent="0.25">
      <c r="A169" s="67"/>
      <c r="D169" s="67"/>
    </row>
    <row r="170" spans="1:4" s="15" customFormat="1" x14ac:dyDescent="0.25">
      <c r="A170" s="67"/>
      <c r="D170" s="67"/>
    </row>
    <row r="171" spans="1:4" s="15" customFormat="1" x14ac:dyDescent="0.25">
      <c r="A171" s="67"/>
      <c r="D171" s="67"/>
    </row>
    <row r="172" spans="1:4" s="15" customFormat="1" x14ac:dyDescent="0.25">
      <c r="A172" s="67"/>
      <c r="D172" s="67"/>
    </row>
    <row r="173" spans="1:4" s="15" customFormat="1" x14ac:dyDescent="0.25">
      <c r="A173" s="67"/>
      <c r="D173" s="67"/>
    </row>
    <row r="174" spans="1:4" s="15" customFormat="1" x14ac:dyDescent="0.25">
      <c r="A174" s="67"/>
      <c r="D174" s="67"/>
    </row>
    <row r="175" spans="1:4" s="15" customFormat="1" x14ac:dyDescent="0.25">
      <c r="A175" s="67"/>
      <c r="D175" s="67"/>
    </row>
    <row r="176" spans="1:4" s="15" customFormat="1" x14ac:dyDescent="0.25">
      <c r="A176" s="67"/>
      <c r="D176" s="67"/>
    </row>
    <row r="177" spans="1:4" s="15" customFormat="1" x14ac:dyDescent="0.25">
      <c r="A177" s="67"/>
      <c r="D177" s="67"/>
    </row>
    <row r="178" spans="1:4" s="15" customFormat="1" x14ac:dyDescent="0.25">
      <c r="A178" s="67"/>
      <c r="D178" s="67"/>
    </row>
    <row r="179" spans="1:4" s="15" customFormat="1" x14ac:dyDescent="0.25">
      <c r="A179" s="67"/>
      <c r="D179" s="67"/>
    </row>
    <row r="180" spans="1:4" s="15" customFormat="1" x14ac:dyDescent="0.25">
      <c r="A180" s="67"/>
      <c r="D180" s="67"/>
    </row>
    <row r="181" spans="1:4" s="15" customFormat="1" x14ac:dyDescent="0.25">
      <c r="A181" s="67"/>
      <c r="D181" s="67"/>
    </row>
    <row r="182" spans="1:4" s="15" customFormat="1" x14ac:dyDescent="0.25">
      <c r="A182" s="67"/>
      <c r="D182" s="67"/>
    </row>
    <row r="183" spans="1:4" s="15" customFormat="1" x14ac:dyDescent="0.25">
      <c r="A183" s="67"/>
      <c r="D183" s="67"/>
    </row>
    <row r="184" spans="1:4" s="15" customFormat="1" x14ac:dyDescent="0.25">
      <c r="A184" s="67"/>
      <c r="D184" s="67"/>
    </row>
    <row r="185" spans="1:4" s="15" customFormat="1" x14ac:dyDescent="0.25">
      <c r="A185" s="67"/>
      <c r="D185" s="67"/>
    </row>
    <row r="186" spans="1:4" s="15" customFormat="1" x14ac:dyDescent="0.25">
      <c r="A186" s="67"/>
      <c r="D186" s="67"/>
    </row>
    <row r="187" spans="1:4" s="15" customFormat="1" x14ac:dyDescent="0.25">
      <c r="A187" s="67"/>
      <c r="D187" s="67"/>
    </row>
    <row r="188" spans="1:4" s="15" customFormat="1" x14ac:dyDescent="0.25">
      <c r="A188" s="67"/>
      <c r="D188" s="67"/>
    </row>
    <row r="189" spans="1:4" s="15" customFormat="1" x14ac:dyDescent="0.25">
      <c r="A189" s="67"/>
      <c r="D189" s="67"/>
    </row>
    <row r="190" spans="1:4" s="15" customFormat="1" x14ac:dyDescent="0.25">
      <c r="A190" s="67"/>
      <c r="D190" s="67"/>
    </row>
    <row r="191" spans="1:4" s="15" customFormat="1" x14ac:dyDescent="0.25">
      <c r="A191" s="67"/>
      <c r="D191" s="67"/>
    </row>
    <row r="192" spans="1:4" s="15" customFormat="1" x14ac:dyDescent="0.25">
      <c r="A192" s="67"/>
      <c r="D192" s="67"/>
    </row>
    <row r="193" spans="1:4" s="15" customFormat="1" x14ac:dyDescent="0.25">
      <c r="A193" s="67"/>
      <c r="D193" s="67"/>
    </row>
    <row r="194" spans="1:4" s="15" customFormat="1" x14ac:dyDescent="0.25">
      <c r="A194" s="67"/>
      <c r="D194" s="67"/>
    </row>
    <row r="195" spans="1:4" s="15" customFormat="1" x14ac:dyDescent="0.25">
      <c r="A195" s="67"/>
      <c r="D195" s="67"/>
    </row>
    <row r="196" spans="1:4" s="15" customFormat="1" x14ac:dyDescent="0.25">
      <c r="A196" s="67"/>
      <c r="D196" s="67"/>
    </row>
    <row r="197" spans="1:4" s="15" customFormat="1" x14ac:dyDescent="0.25">
      <c r="A197" s="67"/>
      <c r="D197" s="67"/>
    </row>
    <row r="198" spans="1:4" s="15" customFormat="1" x14ac:dyDescent="0.25">
      <c r="A198" s="67"/>
      <c r="D198" s="67"/>
    </row>
    <row r="199" spans="1:4" s="15" customFormat="1" x14ac:dyDescent="0.25">
      <c r="A199" s="67"/>
      <c r="D199" s="67"/>
    </row>
    <row r="200" spans="1:4" s="15" customFormat="1" x14ac:dyDescent="0.25">
      <c r="A200" s="67"/>
      <c r="D200" s="67"/>
    </row>
    <row r="201" spans="1:4" s="15" customFormat="1" x14ac:dyDescent="0.25">
      <c r="A201" s="67"/>
      <c r="D201" s="67"/>
    </row>
    <row r="202" spans="1:4" s="15" customFormat="1" x14ac:dyDescent="0.25">
      <c r="A202" s="67"/>
      <c r="D202" s="67"/>
    </row>
    <row r="203" spans="1:4" s="15" customFormat="1" x14ac:dyDescent="0.25">
      <c r="A203" s="67"/>
      <c r="D203" s="67"/>
    </row>
    <row r="204" spans="1:4" s="15" customFormat="1" x14ac:dyDescent="0.25">
      <c r="A204" s="67"/>
      <c r="D204" s="67"/>
    </row>
    <row r="205" spans="1:4" s="15" customFormat="1" x14ac:dyDescent="0.25">
      <c r="A205" s="67"/>
      <c r="D205" s="67"/>
    </row>
    <row r="206" spans="1:4" s="15" customFormat="1" x14ac:dyDescent="0.25">
      <c r="A206" s="67"/>
      <c r="D206" s="67"/>
    </row>
    <row r="207" spans="1:4" s="15" customFormat="1" x14ac:dyDescent="0.25">
      <c r="A207" s="67"/>
      <c r="D207" s="67"/>
    </row>
    <row r="208" spans="1:4" s="15" customFormat="1" x14ac:dyDescent="0.25">
      <c r="A208" s="67"/>
      <c r="D208" s="67"/>
    </row>
    <row r="209" spans="1:4" s="15" customFormat="1" x14ac:dyDescent="0.25">
      <c r="A209" s="67"/>
      <c r="D209" s="67"/>
    </row>
    <row r="210" spans="1:4" s="15" customFormat="1" x14ac:dyDescent="0.25">
      <c r="A210" s="67"/>
      <c r="D210" s="67"/>
    </row>
    <row r="211" spans="1:4" s="15" customFormat="1" x14ac:dyDescent="0.25">
      <c r="A211" s="67"/>
      <c r="D211" s="67"/>
    </row>
    <row r="212" spans="1:4" s="15" customFormat="1" x14ac:dyDescent="0.25">
      <c r="A212" s="67"/>
      <c r="D212" s="67"/>
    </row>
    <row r="213" spans="1:4" s="15" customFormat="1" x14ac:dyDescent="0.25">
      <c r="A213" s="67"/>
      <c r="D213" s="67"/>
    </row>
  </sheetData>
  <mergeCells count="6">
    <mergeCell ref="A2:E2"/>
    <mergeCell ref="A89:B89"/>
    <mergeCell ref="A78:E78"/>
    <mergeCell ref="A54:E54"/>
    <mergeCell ref="A46:E46"/>
    <mergeCell ref="A85:E85"/>
  </mergeCells>
  <phoneticPr fontId="6" type="noConversion"/>
  <conditionalFormatting sqref="C24">
    <cfRule type="cellIs" dxfId="331" priority="123" operator="notEqual">
      <formula>""</formula>
    </cfRule>
  </conditionalFormatting>
  <conditionalFormatting sqref="C24">
    <cfRule type="expression" dxfId="330" priority="124">
      <formula>$D$24="Mandatory"</formula>
    </cfRule>
  </conditionalFormatting>
  <conditionalFormatting sqref="C26">
    <cfRule type="expression" dxfId="329" priority="110">
      <formula>$C$23="AUD"</formula>
    </cfRule>
  </conditionalFormatting>
  <conditionalFormatting sqref="C27">
    <cfRule type="expression" dxfId="328" priority="109">
      <formula>$D$27="Not Applicable"</formula>
    </cfRule>
    <cfRule type="cellIs" dxfId="327" priority="149" operator="notEqual">
      <formula>""</formula>
    </cfRule>
    <cfRule type="expression" dxfId="326" priority="150">
      <formula>$D$27="Mandatory"</formula>
    </cfRule>
    <cfRule type="expression" dxfId="325" priority="220">
      <formula>$D$27="Not Required at this time"</formula>
    </cfRule>
    <cfRule type="expression" dxfId="324" priority="280">
      <formula>C27&gt;0</formula>
    </cfRule>
    <cfRule type="expression" dxfId="323" priority="282">
      <formula>D27="Mandatory"</formula>
    </cfRule>
  </conditionalFormatting>
  <conditionalFormatting sqref="C28">
    <cfRule type="expression" dxfId="322" priority="105">
      <formula>$D$28="Not Required at this time"</formula>
    </cfRule>
    <cfRule type="expression" dxfId="321" priority="106">
      <formula>$D$28="Not Applicable"</formula>
    </cfRule>
    <cfRule type="cellIs" dxfId="320" priority="107" operator="notEqual">
      <formula>""</formula>
    </cfRule>
    <cfRule type="expression" dxfId="319" priority="108">
      <formula>$D$24="Mandatory"</formula>
    </cfRule>
  </conditionalFormatting>
  <conditionalFormatting sqref="C38">
    <cfRule type="expression" dxfId="318" priority="214">
      <formula>$D$38="Not Required"</formula>
    </cfRule>
    <cfRule type="cellIs" dxfId="317" priority="215" operator="notEqual">
      <formula>""</formula>
    </cfRule>
    <cfRule type="expression" dxfId="316" priority="216">
      <formula>$D$38="Mandatory"</formula>
    </cfRule>
  </conditionalFormatting>
  <conditionalFormatting sqref="C52">
    <cfRule type="expression" dxfId="315" priority="201">
      <formula>$D$52="Not Required"</formula>
    </cfRule>
    <cfRule type="cellIs" dxfId="314" priority="241" operator="notEqual">
      <formula>""</formula>
    </cfRule>
    <cfRule type="expression" dxfId="313" priority="242">
      <formula>$D$52="Mandatory"</formula>
    </cfRule>
  </conditionalFormatting>
  <conditionalFormatting sqref="C56">
    <cfRule type="expression" dxfId="312" priority="198">
      <formula>$D$56="Not Required"</formula>
    </cfRule>
    <cfRule type="cellIs" dxfId="311" priority="199" operator="notEqual">
      <formula>""</formula>
    </cfRule>
    <cfRule type="expression" dxfId="310" priority="200">
      <formula>$D$56="Mandatory"</formula>
    </cfRule>
  </conditionalFormatting>
  <conditionalFormatting sqref="C57">
    <cfRule type="expression" dxfId="309" priority="194">
      <formula>$D$57="Not Required"</formula>
    </cfRule>
    <cfRule type="cellIs" dxfId="308" priority="195" operator="notEqual">
      <formula>""</formula>
    </cfRule>
    <cfRule type="expression" dxfId="307" priority="196">
      <formula>$D$57="Mandatory"</formula>
    </cfRule>
  </conditionalFormatting>
  <conditionalFormatting sqref="C58">
    <cfRule type="expression" dxfId="306" priority="191">
      <formula>$D$58="Not Required"</formula>
    </cfRule>
    <cfRule type="expression" dxfId="305" priority="193">
      <formula>$D$58="Mandatory"</formula>
    </cfRule>
    <cfRule type="cellIs" dxfId="171" priority="192" operator="notEqual">
      <formula>""</formula>
    </cfRule>
  </conditionalFormatting>
  <conditionalFormatting sqref="C59">
    <cfRule type="expression" dxfId="304" priority="190">
      <formula>$D$59="Not Required"</formula>
    </cfRule>
    <cfRule type="expression" dxfId="303" priority="240">
      <formula>D59="Mandatory"</formula>
    </cfRule>
  </conditionalFormatting>
  <conditionalFormatting sqref="C60">
    <cfRule type="expression" dxfId="302" priority="187">
      <formula>$D$60="Not Required"</formula>
    </cfRule>
    <cfRule type="cellIs" dxfId="301" priority="188" operator="notEqual">
      <formula>""</formula>
    </cfRule>
    <cfRule type="expression" dxfId="300" priority="189">
      <formula>$D$60="Mandatory"</formula>
    </cfRule>
  </conditionalFormatting>
  <conditionalFormatting sqref="C61">
    <cfRule type="expression" dxfId="299" priority="183">
      <formula>$D$61="Not Required"</formula>
    </cfRule>
    <cfRule type="cellIs" dxfId="298" priority="185" operator="notEqual">
      <formula>""</formula>
    </cfRule>
    <cfRule type="expression" dxfId="297" priority="186">
      <formula>$D$61="Mandatory"</formula>
    </cfRule>
  </conditionalFormatting>
  <conditionalFormatting sqref="C62">
    <cfRule type="expression" dxfId="296" priority="179">
      <formula>$D$62="Not Required"</formula>
    </cfRule>
    <cfRule type="cellIs" dxfId="295" priority="181" operator="notEqual">
      <formula>""</formula>
    </cfRule>
    <cfRule type="expression" dxfId="294" priority="182">
      <formula>$D$62="Mandatory"</formula>
    </cfRule>
  </conditionalFormatting>
  <conditionalFormatting sqref="C65">
    <cfRule type="expression" dxfId="293" priority="174">
      <formula>$D$65="Not Required"</formula>
    </cfRule>
    <cfRule type="cellIs" dxfId="292" priority="235" operator="notEqual">
      <formula>""</formula>
    </cfRule>
    <cfRule type="expression" dxfId="291" priority="236">
      <formula>D65="Mandatory"</formula>
    </cfRule>
  </conditionalFormatting>
  <conditionalFormatting sqref="C67:C68">
    <cfRule type="expression" dxfId="290" priority="133">
      <formula>D67="Not Required"</formula>
    </cfRule>
  </conditionalFormatting>
  <conditionalFormatting sqref="C70:C74">
    <cfRule type="expression" dxfId="289" priority="129">
      <formula>D70="Not Required"</formula>
    </cfRule>
  </conditionalFormatting>
  <conditionalFormatting sqref="C76">
    <cfRule type="expression" dxfId="288" priority="127">
      <formula>D75="Not Required"</formula>
    </cfRule>
  </conditionalFormatting>
  <conditionalFormatting sqref="C81">
    <cfRule type="cellIs" dxfId="287" priority="125" operator="notEqual">
      <formula>""</formula>
    </cfRule>
    <cfRule type="expression" dxfId="286" priority="156">
      <formula>$D$81="Not Required"</formula>
    </cfRule>
    <cfRule type="expression" dxfId="285" priority="157">
      <formula>$D$81="Mandatory"</formula>
    </cfRule>
  </conditionalFormatting>
  <conditionalFormatting sqref="C87">
    <cfRule type="expression" dxfId="284" priority="173">
      <formula>$D$87="Not Required"</formula>
    </cfRule>
  </conditionalFormatting>
  <conditionalFormatting sqref="C87:C88">
    <cfRule type="cellIs" dxfId="283" priority="231" operator="notEqual">
      <formula>""</formula>
    </cfRule>
    <cfRule type="expression" dxfId="282" priority="232">
      <formula>D87="Mandatory"</formula>
    </cfRule>
  </conditionalFormatting>
  <conditionalFormatting sqref="C88">
    <cfRule type="expression" dxfId="281" priority="172">
      <formula>$D$88="Not Required"</formula>
    </cfRule>
  </conditionalFormatting>
  <conditionalFormatting sqref="E16">
    <cfRule type="expression" dxfId="279" priority="223">
      <formula>$C$16&lt;$C$15</formula>
    </cfRule>
  </conditionalFormatting>
  <conditionalFormatting sqref="E30:F30">
    <cfRule type="expression" dxfId="275" priority="121">
      <formula>$C$30="Yes"</formula>
    </cfRule>
  </conditionalFormatting>
  <conditionalFormatting sqref="F14">
    <cfRule type="expression" dxfId="272" priority="103">
      <formula>ISERROR($F$14)</formula>
    </cfRule>
  </conditionalFormatting>
  <conditionalFormatting sqref="F15">
    <cfRule type="expression" dxfId="271" priority="104">
      <formula>ISERROR($F$15)</formula>
    </cfRule>
  </conditionalFormatting>
  <conditionalFormatting sqref="C5">
    <cfRule type="expression" dxfId="270" priority="100">
      <formula>$D5="Not Required"</formula>
    </cfRule>
    <cfRule type="expression" dxfId="269" priority="101" stopIfTrue="1">
      <formula>C5&amp;D5="SelectMandatory"</formula>
    </cfRule>
  </conditionalFormatting>
  <conditionalFormatting sqref="C10">
    <cfRule type="expression" dxfId="268" priority="98">
      <formula>$D10="Not Required"</formula>
    </cfRule>
    <cfRule type="expression" dxfId="267" priority="99" stopIfTrue="1">
      <formula>C10&amp;D10="SelectMandatory"</formula>
    </cfRule>
  </conditionalFormatting>
  <conditionalFormatting sqref="C18">
    <cfRule type="expression" dxfId="266" priority="96">
      <formula>$D18="Not Required"</formula>
    </cfRule>
    <cfRule type="expression" dxfId="265" priority="97" stopIfTrue="1">
      <formula>C18&amp;D18="SelectMandatory"</formula>
    </cfRule>
  </conditionalFormatting>
  <conditionalFormatting sqref="C20">
    <cfRule type="expression" dxfId="264" priority="94">
      <formula>$D20="Not Required"</formula>
    </cfRule>
    <cfRule type="expression" dxfId="263" priority="95" stopIfTrue="1">
      <formula>C20&amp;D20="SelectMandatory"</formula>
    </cfRule>
  </conditionalFormatting>
  <conditionalFormatting sqref="C25">
    <cfRule type="expression" dxfId="262" priority="92">
      <formula>$D25="Not Required"</formula>
    </cfRule>
    <cfRule type="expression" dxfId="261" priority="93" stopIfTrue="1">
      <formula>C25&amp;D25="SelectMandatory"</formula>
    </cfRule>
  </conditionalFormatting>
  <conditionalFormatting sqref="C19">
    <cfRule type="expression" dxfId="260" priority="90">
      <formula>$D19="Not Required"</formula>
    </cfRule>
    <cfRule type="expression" dxfId="259" priority="91" stopIfTrue="1">
      <formula>C19&amp;D19="SelectMandatory"</formula>
    </cfRule>
  </conditionalFormatting>
  <conditionalFormatting sqref="C30">
    <cfRule type="expression" dxfId="258" priority="88">
      <formula>$D30="Not Required"</formula>
    </cfRule>
    <cfRule type="expression" dxfId="257" priority="89" stopIfTrue="1">
      <formula>C30&amp;D30="SelectMandatory"</formula>
    </cfRule>
  </conditionalFormatting>
  <conditionalFormatting sqref="C37">
    <cfRule type="expression" dxfId="256" priority="86">
      <formula>$D37="Not Required"</formula>
    </cfRule>
    <cfRule type="expression" dxfId="255" priority="87" stopIfTrue="1">
      <formula>C37&amp;D37="SelectMandatory"</formula>
    </cfRule>
  </conditionalFormatting>
  <conditionalFormatting sqref="C45">
    <cfRule type="expression" dxfId="254" priority="84">
      <formula>$D45="Not Required"</formula>
    </cfRule>
    <cfRule type="expression" dxfId="253" priority="85" stopIfTrue="1">
      <formula>C45&amp;D45="SelectMandatory"</formula>
    </cfRule>
  </conditionalFormatting>
  <conditionalFormatting sqref="C36">
    <cfRule type="expression" dxfId="252" priority="82">
      <formula>$D36="Not Required"</formula>
    </cfRule>
    <cfRule type="expression" dxfId="251" priority="83" stopIfTrue="1">
      <formula>C36&amp;D36="SelectMandatory"</formula>
    </cfRule>
  </conditionalFormatting>
  <conditionalFormatting sqref="C47">
    <cfRule type="expression" dxfId="250" priority="80">
      <formula>$D47="Not Required"</formula>
    </cfRule>
    <cfRule type="expression" dxfId="249" priority="81" stopIfTrue="1">
      <formula>C47&amp;D47="SelectMandatory"</formula>
    </cfRule>
  </conditionalFormatting>
  <conditionalFormatting sqref="C49">
    <cfRule type="expression" dxfId="248" priority="78">
      <formula>$D49="Not Required"</formula>
    </cfRule>
    <cfRule type="expression" dxfId="247" priority="79" stopIfTrue="1">
      <formula>C49&amp;D49="SelectMandatory"</formula>
    </cfRule>
  </conditionalFormatting>
  <conditionalFormatting sqref="C51">
    <cfRule type="expression" dxfId="246" priority="76">
      <formula>$D51="Not Required"</formula>
    </cfRule>
    <cfRule type="expression" dxfId="245" priority="77" stopIfTrue="1">
      <formula>C51&amp;D51="SelectMandatory"</formula>
    </cfRule>
  </conditionalFormatting>
  <conditionalFormatting sqref="C48">
    <cfRule type="expression" dxfId="244" priority="74">
      <formula>$D48="Not Required"</formula>
    </cfRule>
    <cfRule type="expression" dxfId="243" priority="75" stopIfTrue="1">
      <formula>C48&amp;D48="SelectMandatory"</formula>
    </cfRule>
  </conditionalFormatting>
  <conditionalFormatting sqref="C50">
    <cfRule type="expression" dxfId="242" priority="72">
      <formula>$D50="Not Required"</formula>
    </cfRule>
    <cfRule type="expression" dxfId="241" priority="73" stopIfTrue="1">
      <formula>C50&amp;D50="SelectMandatory"</formula>
    </cfRule>
  </conditionalFormatting>
  <conditionalFormatting sqref="C55">
    <cfRule type="expression" dxfId="240" priority="70">
      <formula>$D55="Not Required"</formula>
    </cfRule>
    <cfRule type="expression" dxfId="239" priority="71" stopIfTrue="1">
      <formula>C55&amp;D55="SelectMandatory"</formula>
    </cfRule>
  </conditionalFormatting>
  <conditionalFormatting sqref="C63">
    <cfRule type="expression" dxfId="238" priority="68">
      <formula>$D63="Not Required"</formula>
    </cfRule>
    <cfRule type="expression" dxfId="237" priority="69" stopIfTrue="1">
      <formula>C63&amp;D63="SelectMandatory"</formula>
    </cfRule>
  </conditionalFormatting>
  <conditionalFormatting sqref="C66">
    <cfRule type="expression" dxfId="236" priority="66">
      <formula>$D66="Not Required"</formula>
    </cfRule>
    <cfRule type="expression" dxfId="235" priority="67" stopIfTrue="1">
      <formula>C66&amp;D66="SelectMandatory"</formula>
    </cfRule>
  </conditionalFormatting>
  <conditionalFormatting sqref="C69">
    <cfRule type="expression" dxfId="234" priority="64">
      <formula>$D69="Not Required"</formula>
    </cfRule>
    <cfRule type="expression" dxfId="233" priority="65" stopIfTrue="1">
      <formula>C69&amp;D69="SelectMandatory"</formula>
    </cfRule>
  </conditionalFormatting>
  <conditionalFormatting sqref="C64">
    <cfRule type="expression" dxfId="232" priority="62">
      <formula>$D64="Not Required"</formula>
    </cfRule>
    <cfRule type="expression" dxfId="231" priority="63" stopIfTrue="1">
      <formula>C64&amp;D64="SelectMandatory"</formula>
    </cfRule>
  </conditionalFormatting>
  <conditionalFormatting sqref="C79">
    <cfRule type="expression" dxfId="230" priority="60">
      <formula>$D79="Not Required"</formula>
    </cfRule>
    <cfRule type="expression" dxfId="229" priority="61" stopIfTrue="1">
      <formula>C79&amp;D79="SelectMandatory"</formula>
    </cfRule>
  </conditionalFormatting>
  <conditionalFormatting sqref="C82">
    <cfRule type="expression" dxfId="228" priority="58">
      <formula>$D82="Not Required"</formula>
    </cfRule>
    <cfRule type="expression" dxfId="227" priority="59" stopIfTrue="1">
      <formula>C82&amp;D82="SelectMandatory"</formula>
    </cfRule>
  </conditionalFormatting>
  <conditionalFormatting sqref="C80">
    <cfRule type="expression" dxfId="226" priority="56">
      <formula>$D80="Not Required"</formula>
    </cfRule>
    <cfRule type="expression" dxfId="225" priority="57" stopIfTrue="1">
      <formula>C80&amp;D80="SelectMandatory"</formula>
    </cfRule>
  </conditionalFormatting>
  <conditionalFormatting sqref="C83">
    <cfRule type="expression" dxfId="224" priority="54">
      <formula>$D83="Not Required"</formula>
    </cfRule>
    <cfRule type="expression" dxfId="223" priority="55" stopIfTrue="1">
      <formula>C83&amp;D83="SelectMandatory"</formula>
    </cfRule>
  </conditionalFormatting>
  <conditionalFormatting sqref="C4">
    <cfRule type="expression" dxfId="222" priority="51">
      <formula>$D4="Not Required"</formula>
    </cfRule>
    <cfRule type="cellIs" dxfId="221" priority="52" operator="notEqual">
      <formula>""</formula>
    </cfRule>
    <cfRule type="expression" dxfId="220" priority="53">
      <formula>$D4="Mandatory"</formula>
    </cfRule>
  </conditionalFormatting>
  <conditionalFormatting sqref="C6">
    <cfRule type="expression" dxfId="219" priority="48">
      <formula>$D6="Not Required"</formula>
    </cfRule>
    <cfRule type="cellIs" dxfId="218" priority="49" operator="notEqual">
      <formula>""</formula>
    </cfRule>
    <cfRule type="expression" dxfId="217" priority="50" stopIfTrue="1">
      <formula>$D6="Mandatory"</formula>
    </cfRule>
  </conditionalFormatting>
  <conditionalFormatting sqref="C8">
    <cfRule type="expression" dxfId="216" priority="45">
      <formula>$D8="Not Required"</formula>
    </cfRule>
    <cfRule type="cellIs" dxfId="215" priority="46" operator="notEqual">
      <formula>""</formula>
    </cfRule>
    <cfRule type="expression" dxfId="214" priority="47">
      <formula>$D8="Mandatory"</formula>
    </cfRule>
  </conditionalFormatting>
  <conditionalFormatting sqref="C11">
    <cfRule type="expression" dxfId="213" priority="42">
      <formula>$D11="Not Required"</formula>
    </cfRule>
    <cfRule type="cellIs" dxfId="212" priority="43" operator="notEqual">
      <formula>""</formula>
    </cfRule>
    <cfRule type="expression" dxfId="211" priority="44">
      <formula>$D11="Mandatory"</formula>
    </cfRule>
  </conditionalFormatting>
  <conditionalFormatting sqref="C9">
    <cfRule type="expression" dxfId="210" priority="39">
      <formula>$D9="Not Required"</formula>
    </cfRule>
    <cfRule type="cellIs" dxfId="209" priority="40" operator="notEqual">
      <formula>""</formula>
    </cfRule>
    <cfRule type="expression" dxfId="208" priority="41">
      <formula>$D9="Mandatory"</formula>
    </cfRule>
  </conditionalFormatting>
  <conditionalFormatting sqref="C12">
    <cfRule type="expression" dxfId="207" priority="36">
      <formula>$D12="Not Required"</formula>
    </cfRule>
    <cfRule type="cellIs" dxfId="206" priority="37" operator="notEqual">
      <formula>""</formula>
    </cfRule>
    <cfRule type="expression" dxfId="205" priority="38">
      <formula>$D12="Mandatory"</formula>
    </cfRule>
  </conditionalFormatting>
  <conditionalFormatting sqref="C14">
    <cfRule type="expression" dxfId="204" priority="33">
      <formula>$D14="Not Required"</formula>
    </cfRule>
    <cfRule type="cellIs" dxfId="203" priority="34" operator="notEqual">
      <formula>""</formula>
    </cfRule>
    <cfRule type="expression" dxfId="202" priority="35" stopIfTrue="1">
      <formula>$D14="Mandatory"</formula>
    </cfRule>
  </conditionalFormatting>
  <conditionalFormatting sqref="C16">
    <cfRule type="expression" dxfId="201" priority="30">
      <formula>$D16="Not Required"</formula>
    </cfRule>
    <cfRule type="cellIs" dxfId="200" priority="31" operator="notEqual">
      <formula>""</formula>
    </cfRule>
    <cfRule type="expression" dxfId="199" priority="32" stopIfTrue="1">
      <formula>$D16="Mandatory"</formula>
    </cfRule>
  </conditionalFormatting>
  <conditionalFormatting sqref="C15">
    <cfRule type="expression" dxfId="198" priority="27">
      <formula>$D15="Not Required"</formula>
    </cfRule>
    <cfRule type="cellIs" dxfId="197" priority="28" operator="notEqual">
      <formula>""</formula>
    </cfRule>
    <cfRule type="expression" dxfId="196" priority="29" stopIfTrue="1">
      <formula>$D15="Mandatory"</formula>
    </cfRule>
  </conditionalFormatting>
  <conditionalFormatting sqref="C21">
    <cfRule type="expression" dxfId="195" priority="24">
      <formula>$D21="Not Required"</formula>
    </cfRule>
    <cfRule type="cellIs" dxfId="194" priority="25" operator="notEqual">
      <formula>""</formula>
    </cfRule>
    <cfRule type="expression" dxfId="193" priority="26">
      <formula>$D21="Mandatory"</formula>
    </cfRule>
  </conditionalFormatting>
  <conditionalFormatting sqref="C23">
    <cfRule type="expression" dxfId="192" priority="21">
      <formula>$D23="Not Required"</formula>
    </cfRule>
    <cfRule type="cellIs" dxfId="191" priority="22" operator="notEqual">
      <formula>""</formula>
    </cfRule>
    <cfRule type="expression" dxfId="190" priority="23">
      <formula>$D23="Mandatory"</formula>
    </cfRule>
  </conditionalFormatting>
  <conditionalFormatting sqref="C41">
    <cfRule type="expression" dxfId="189" priority="18">
      <formula>$D$38="Not Required"</formula>
    </cfRule>
    <cfRule type="cellIs" dxfId="188" priority="19" operator="notEqual">
      <formula>""</formula>
    </cfRule>
    <cfRule type="expression" dxfId="187" priority="20">
      <formula>$D$38="Mandatory"</formula>
    </cfRule>
  </conditionalFormatting>
  <conditionalFormatting sqref="C39">
    <cfRule type="expression" dxfId="186" priority="15">
      <formula>$D$38="Not Required"</formula>
    </cfRule>
    <cfRule type="cellIs" dxfId="185" priority="16" operator="notEqual">
      <formula>""</formula>
    </cfRule>
    <cfRule type="expression" dxfId="184" priority="17">
      <formula>$D$38="Mandatory"</formula>
    </cfRule>
  </conditionalFormatting>
  <conditionalFormatting sqref="C42">
    <cfRule type="expression" dxfId="183" priority="9">
      <formula>$D$28="Not Required at this time"</formula>
    </cfRule>
    <cfRule type="expression" dxfId="182" priority="10">
      <formula>$D$28="Not Applicable"</formula>
    </cfRule>
    <cfRule type="cellIs" dxfId="181" priority="11" operator="notEqual">
      <formula>""</formula>
    </cfRule>
    <cfRule type="expression" dxfId="180" priority="12">
      <formula>$D$24="Mandatory"</formula>
    </cfRule>
  </conditionalFormatting>
  <conditionalFormatting sqref="C40">
    <cfRule type="expression" dxfId="179" priority="5">
      <formula>$D$28="Not Required at this time"</formula>
    </cfRule>
    <cfRule type="expression" dxfId="178" priority="6">
      <formula>$D$28="Not Applicable"</formula>
    </cfRule>
    <cfRule type="cellIs" dxfId="177" priority="7" operator="notEqual">
      <formula>""</formula>
    </cfRule>
    <cfRule type="expression" dxfId="176" priority="8">
      <formula>$D$24="Mandatory"</formula>
    </cfRule>
  </conditionalFormatting>
  <conditionalFormatting sqref="C43">
    <cfRule type="expression" dxfId="175" priority="1">
      <formula>$D$28="Not Required at this time"</formula>
    </cfRule>
    <cfRule type="expression" dxfId="174" priority="2">
      <formula>$D$28="Not Applicable"</formula>
    </cfRule>
    <cfRule type="cellIs" dxfId="173" priority="3" operator="notEqual">
      <formula>""</formula>
    </cfRule>
    <cfRule type="expression" dxfId="172" priority="4">
      <formula>$D$24="Mandatory"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ignoredErrors>
    <ignoredError sqref="F10"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300" id="{329CB408-6FE1-4279-B594-65BFA4ABBA3E}">
            <xm:f>WORKDAY(C15,-4,'List Formulas'!A2:A9)&lt;C6</xm:f>
            <x14:dxf>
              <font>
                <color rgb="FFFF0000"/>
              </font>
            </x14:dxf>
          </x14:cfRule>
          <xm:sqref>E6</xm:sqref>
        </x14:conditionalFormatting>
        <x14:conditionalFormatting xmlns:xm="http://schemas.microsoft.com/office/excel/2006/main">
          <x14:cfRule type="expression" priority="301" id="{3F57D1E7-B1E3-4BBB-9233-E1141879C617}">
            <xm:f>$C$18='List Formulas'!$E$6</xm:f>
            <x14:dxf>
              <fill>
                <patternFill>
                  <bgColor theme="5" tint="0.39994506668294322"/>
                </patternFill>
              </fill>
            </x14:dxf>
          </x14:cfRule>
          <x14:cfRule type="expression" priority="302" id="{929346E2-141F-4842-B042-7D5F77BB81AB}">
            <xm:f>$C$18='List Formulas'!$E$5</xm:f>
            <x14:dxf>
              <fill>
                <patternFill>
                  <bgColor theme="6" tint="0.39994506668294322"/>
                </patternFill>
              </fill>
            </x14:dxf>
          </x14:cfRule>
          <x14:cfRule type="expression" priority="303" id="{B219B429-EEC5-4B40-B034-492D9A4740E5}">
            <xm:f>$C$18='List Formulas'!$E$4</xm:f>
            <x14:dxf>
              <fill>
                <patternFill>
                  <bgColor theme="7" tint="0.79998168889431442"/>
                </patternFill>
              </fill>
            </x14:dxf>
          </x14:cfRule>
          <xm:sqref>E18:F18</xm:sqref>
        </x14:conditionalFormatting>
        <x14:conditionalFormatting xmlns:xm="http://schemas.microsoft.com/office/excel/2006/main">
          <x14:cfRule type="expression" priority="167" id="{F6324E82-740C-4904-A89D-063F504FC555}">
            <xm:f>$C$10='List Formulas'!$D$5</xm:f>
            <x14:dxf>
              <fill>
                <patternFill>
                  <bgColor theme="2" tint="-9.9948118533890809E-2"/>
                </patternFill>
              </fill>
            </x14:dxf>
          </x14:cfRule>
          <x14:cfRule type="expression" priority="168" stopIfTrue="1" id="{E7EC1491-EFD7-4CA2-8D1F-E5CC40219A8E}">
            <xm:f>$C$10='List Formulas'!$D$6</xm:f>
            <x14:dxf>
              <font>
                <condense val="0"/>
                <extend val="0"/>
                <color auto="1"/>
              </font>
              <fill>
                <patternFill>
                  <bgColor theme="2" tint="-9.9948118533890809E-2"/>
                </patternFill>
              </fill>
            </x14:dxf>
          </x14:cfRule>
          <xm:sqref>F10</xm:sqref>
        </x14:conditionalFormatting>
      </x14:conditionalFormattings>
    </ext>
    <ext xmlns:x14="http://schemas.microsoft.com/office/spreadsheetml/2009/9/main" uri="{CCE6A557-97BC-4b89-ADB6-D9C93CAAB3DF}">
      <x14:dataValidations xmlns:xm="http://schemas.microsoft.com/office/excel/2006/main" count="24">
        <x14:dataValidation type="list" allowBlank="1" showInputMessage="1" showErrorMessage="1" xr:uid="{3BA2FF82-584B-469B-9D72-E780BF7BCB38}">
          <x14:formula1>
            <xm:f>'List Formulas'!$C$2:$C$5</xm:f>
          </x14:formula1>
          <xm:sqref>C5</xm:sqref>
        </x14:dataValidation>
        <x14:dataValidation type="list" allowBlank="1" showInputMessage="1" showErrorMessage="1" xr:uid="{981D4B3B-7877-435D-8C21-4FC168DED248}">
          <x14:formula1>
            <xm:f>'List Formulas'!$F$2:$F$4</xm:f>
          </x14:formula1>
          <xm:sqref>C19</xm:sqref>
        </x14:dataValidation>
        <x14:dataValidation type="list" allowBlank="1" showInputMessage="1" showErrorMessage="1" xr:uid="{BE4F75A9-E2D5-44E6-A62C-5B314AC78160}">
          <x14:formula1>
            <xm:f>'List Formulas'!$G$2:$G$7</xm:f>
          </x14:formula1>
          <xm:sqref>C20</xm:sqref>
        </x14:dataValidation>
        <x14:dataValidation type="list" allowBlank="1" showInputMessage="1" showErrorMessage="1" xr:uid="{968BE089-912B-437B-AB9C-DEE66E0DA883}">
          <x14:formula1>
            <xm:f>'List Formulas'!$I$2:$I$4</xm:f>
          </x14:formula1>
          <xm:sqref>C30</xm:sqref>
        </x14:dataValidation>
        <x14:dataValidation type="list" allowBlank="1" showInputMessage="1" showErrorMessage="1" xr:uid="{F58876B2-85E8-434B-8AFC-99BFA60A723F}">
          <x14:formula1>
            <xm:f>'List Formulas'!$J$2:$J$5</xm:f>
          </x14:formula1>
          <xm:sqref>C36</xm:sqref>
        </x14:dataValidation>
        <x14:dataValidation type="list" allowBlank="1" showInputMessage="1" showErrorMessage="1" xr:uid="{679203DB-94A1-4BBF-B5EB-944A80242792}">
          <x14:formula1>
            <xm:f>'List Formulas'!$K$2:$K$4</xm:f>
          </x14:formula1>
          <xm:sqref>C37</xm:sqref>
        </x14:dataValidation>
        <x14:dataValidation type="list" allowBlank="1" showInputMessage="1" showErrorMessage="1" xr:uid="{BCDC909E-9D66-4387-8B59-FDD93AC33B9C}">
          <x14:formula1>
            <xm:f>'List Formulas'!$D$2:$D$6</xm:f>
          </x14:formula1>
          <xm:sqref>C10</xm:sqref>
        </x14:dataValidation>
        <x14:dataValidation type="list" allowBlank="1" showInputMessage="1" showErrorMessage="1" xr:uid="{0130E86C-C03E-463E-9A5E-23DC242D485C}">
          <x14:formula1>
            <xm:f>'List Formulas'!$E$2:$E$6</xm:f>
          </x14:formula1>
          <xm:sqref>C18</xm:sqref>
        </x14:dataValidation>
        <x14:dataValidation type="list" allowBlank="1" showInputMessage="1" showErrorMessage="1" xr:uid="{160ED9B6-6897-4C92-BE4D-C7C419D41DD0}">
          <x14:formula1>
            <xm:f>'List Formulas'!$H$2:$H$4</xm:f>
          </x14:formula1>
          <xm:sqref>C25</xm:sqref>
        </x14:dataValidation>
        <x14:dataValidation type="list" allowBlank="1" showInputMessage="1" showErrorMessage="1" xr:uid="{F6BFD068-2BA5-4736-A640-81A3A3B1BAF0}">
          <x14:formula1>
            <xm:f>'List Formulas'!$L$2:$L$6</xm:f>
          </x14:formula1>
          <xm:sqref>C45</xm:sqref>
        </x14:dataValidation>
        <x14:dataValidation type="list" allowBlank="1" showInputMessage="1" showErrorMessage="1" xr:uid="{D9275B3A-EE89-422C-8A54-4C7B31951481}">
          <x14:formula1>
            <xm:f>'List Formulas'!$M$2:$M$4</xm:f>
          </x14:formula1>
          <xm:sqref>C47</xm:sqref>
        </x14:dataValidation>
        <x14:dataValidation type="list" allowBlank="1" showInputMessage="1" showErrorMessage="1" xr:uid="{A60D9489-B036-4044-AFC1-B731ED8E61A8}">
          <x14:formula1>
            <xm:f>'List Formulas'!$O$2:$O$4</xm:f>
          </x14:formula1>
          <xm:sqref>C49</xm:sqref>
        </x14:dataValidation>
        <x14:dataValidation type="list" allowBlank="1" showInputMessage="1" showErrorMessage="1" xr:uid="{4235C8F4-DCD6-4E23-AED7-9B00B95E5A50}">
          <x14:formula1>
            <xm:f>'List Formulas'!$P$2:$P$4</xm:f>
          </x14:formula1>
          <xm:sqref>C50</xm:sqref>
        </x14:dataValidation>
        <x14:dataValidation type="list" allowBlank="1" showInputMessage="1" showErrorMessage="1" xr:uid="{F0635DC2-00FD-4F84-8D8D-C12AA29993A6}">
          <x14:formula1>
            <xm:f>'List Formulas'!$Q$2:$Q$4</xm:f>
          </x14:formula1>
          <xm:sqref>C51</xm:sqref>
        </x14:dataValidation>
        <x14:dataValidation type="list" allowBlank="1" showInputMessage="1" showErrorMessage="1" xr:uid="{643909BB-CF7E-4B93-AD66-BEAE5DBD7945}">
          <x14:formula1>
            <xm:f>'List Formulas'!$R$2:$R$4</xm:f>
          </x14:formula1>
          <xm:sqref>C55</xm:sqref>
        </x14:dataValidation>
        <x14:dataValidation type="list" allowBlank="1" showInputMessage="1" showErrorMessage="1" xr:uid="{FC7B6912-D8A6-4FEA-A894-F2FC379701BA}">
          <x14:formula1>
            <xm:f>'List Formulas'!$N$2:$N$5</xm:f>
          </x14:formula1>
          <xm:sqref>C48</xm:sqref>
        </x14:dataValidation>
        <x14:dataValidation type="list" allowBlank="1" showInputMessage="1" showErrorMessage="1" xr:uid="{809CB42D-E32D-4EA4-A52C-841420CD2755}">
          <x14:formula1>
            <xm:f>'List Formulas'!$S$2:$S$4</xm:f>
          </x14:formula1>
          <xm:sqref>C63</xm:sqref>
        </x14:dataValidation>
        <x14:dataValidation type="list" allowBlank="1" showInputMessage="1" showErrorMessage="1" xr:uid="{EB6C2CCF-3A12-4966-848D-686086332CA2}">
          <x14:formula1>
            <xm:f>'List Formulas'!$T$2:$T$4</xm:f>
          </x14:formula1>
          <xm:sqref>C64</xm:sqref>
        </x14:dataValidation>
        <x14:dataValidation type="list" allowBlank="1" showInputMessage="1" showErrorMessage="1" xr:uid="{B9AE5367-7E9E-4055-AF55-20D42EB93C1A}">
          <x14:formula1>
            <xm:f>'List Formulas'!$U$2:$U$4</xm:f>
          </x14:formula1>
          <xm:sqref>C66</xm:sqref>
        </x14:dataValidation>
        <x14:dataValidation type="list" allowBlank="1" showInputMessage="1" showErrorMessage="1" xr:uid="{35AFC6B1-9B3A-4B41-9C90-33497DA3EFF3}">
          <x14:formula1>
            <xm:f>'List Formulas'!$V$2:$V$4</xm:f>
          </x14:formula1>
          <xm:sqref>C69</xm:sqref>
        </x14:dataValidation>
        <x14:dataValidation type="list" allowBlank="1" showInputMessage="1" showErrorMessage="1" xr:uid="{A23DC57B-41AB-4979-AFDB-B39D6389059B}">
          <x14:formula1>
            <xm:f>'List Formulas'!$W$2:$W$4</xm:f>
          </x14:formula1>
          <xm:sqref>C79</xm:sqref>
        </x14:dataValidation>
        <x14:dataValidation type="list" allowBlank="1" showInputMessage="1" showErrorMessage="1" xr:uid="{11604694-78AA-4465-BEDD-D46FD8F21F10}">
          <x14:formula1>
            <xm:f>'List Formulas'!$X$2:$X$10</xm:f>
          </x14:formula1>
          <xm:sqref>C80</xm:sqref>
        </x14:dataValidation>
        <x14:dataValidation type="list" allowBlank="1" showInputMessage="1" showErrorMessage="1" xr:uid="{6A9D911D-9CF6-4D44-92F1-10D86A5A2FDD}">
          <x14:formula1>
            <xm:f>'List Formulas'!$Y$2:$Y$4</xm:f>
          </x14:formula1>
          <xm:sqref>C82</xm:sqref>
        </x14:dataValidation>
        <x14:dataValidation type="list" allowBlank="1" showInputMessage="1" showErrorMessage="1" xr:uid="{2CF9A86E-1DDC-4844-9B5C-631542162031}">
          <x14:formula1>
            <xm:f>'List Formulas'!$Z$2:$Z$5</xm:f>
          </x14:formula1>
          <xm:sqref>C83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D765-4263-4D5C-AAA4-DF0BDD738AF5}">
  <sheetPr>
    <tabColor theme="7" tint="0.39997558519241921"/>
    <pageSetUpPr fitToPage="1"/>
  </sheetPr>
  <dimension ref="A1:BU139"/>
  <sheetViews>
    <sheetView zoomScaleNormal="100" workbookViewId="0">
      <selection activeCell="C17" sqref="C17"/>
    </sheetView>
  </sheetViews>
  <sheetFormatPr defaultRowHeight="12.5" x14ac:dyDescent="0.25"/>
  <cols>
    <col min="1" max="1" width="6.90625" style="1" customWidth="1"/>
    <col min="2" max="2" width="48.26953125" style="2" customWidth="1"/>
    <col min="3" max="3" width="46.6328125" style="2" customWidth="1"/>
    <col min="4" max="4" width="33.26953125" style="1" bestFit="1" customWidth="1"/>
    <col min="5" max="5" width="44.6328125" style="2" customWidth="1"/>
    <col min="6" max="6" width="27.453125" style="15" customWidth="1"/>
    <col min="7" max="73" width="8.7265625" style="15"/>
    <col min="74" max="16384" width="8.7265625" style="2"/>
  </cols>
  <sheetData>
    <row r="1" spans="1:6" ht="15.5" x14ac:dyDescent="0.35">
      <c r="A1" s="10" t="s">
        <v>443</v>
      </c>
      <c r="B1" s="13"/>
      <c r="C1" s="14"/>
      <c r="D1" s="10" t="s">
        <v>432</v>
      </c>
      <c r="E1" s="101"/>
      <c r="F1" s="3"/>
    </row>
    <row r="2" spans="1:6" ht="25" x14ac:dyDescent="0.3">
      <c r="A2" s="102" t="s">
        <v>441</v>
      </c>
      <c r="B2" s="103" t="s">
        <v>0</v>
      </c>
      <c r="C2" s="103" t="s">
        <v>1</v>
      </c>
      <c r="D2" s="102" t="s">
        <v>499</v>
      </c>
      <c r="E2" s="103" t="s">
        <v>12</v>
      </c>
    </row>
    <row r="3" spans="1:6" s="15" customFormat="1" ht="13" x14ac:dyDescent="0.3">
      <c r="A3" s="165" t="s">
        <v>502</v>
      </c>
      <c r="B3" s="165"/>
      <c r="C3" s="165"/>
      <c r="D3" s="165"/>
      <c r="E3" s="165"/>
    </row>
    <row r="4" spans="1:6" s="4" customFormat="1" ht="33.5" customHeight="1" x14ac:dyDescent="0.3">
      <c r="A4" s="166" t="s">
        <v>503</v>
      </c>
      <c r="B4" s="166"/>
      <c r="C4" s="166"/>
      <c r="D4" s="166"/>
      <c r="E4" s="166"/>
    </row>
    <row r="5" spans="1:6" s="15" customFormat="1" ht="38" x14ac:dyDescent="0.3">
      <c r="A5" s="17" t="s">
        <v>420</v>
      </c>
      <c r="B5" s="96" t="s">
        <v>500</v>
      </c>
      <c r="C5" s="97" t="s">
        <v>70</v>
      </c>
      <c r="D5" s="17" t="s">
        <v>157</v>
      </c>
      <c r="E5" s="96" t="s">
        <v>504</v>
      </c>
    </row>
    <row r="6" spans="1:6" s="15" customFormat="1" ht="25" x14ac:dyDescent="0.25">
      <c r="A6" s="17" t="s">
        <v>421</v>
      </c>
      <c r="B6" s="96" t="s">
        <v>62</v>
      </c>
      <c r="C6" s="33">
        <v>5</v>
      </c>
      <c r="D6" s="17" t="str">
        <f>IF(C5="Yes","Not Required","Mandatory")</f>
        <v>Not Required</v>
      </c>
      <c r="E6" s="96" t="s">
        <v>505</v>
      </c>
    </row>
    <row r="7" spans="1:6" s="15" customFormat="1" ht="25.5" x14ac:dyDescent="0.25">
      <c r="A7" s="17" t="s">
        <v>422</v>
      </c>
      <c r="B7" s="96" t="s">
        <v>501</v>
      </c>
      <c r="C7" s="33">
        <v>0.7142857142857143</v>
      </c>
      <c r="D7" s="17" t="str">
        <f>IF(C5="Yes","Mandatory","Not Required")</f>
        <v>Mandatory</v>
      </c>
      <c r="E7" s="96" t="s">
        <v>506</v>
      </c>
    </row>
    <row r="8" spans="1:6" s="15" customFormat="1" ht="25.5" x14ac:dyDescent="0.25">
      <c r="A8" s="17" t="s">
        <v>423</v>
      </c>
      <c r="B8" s="96" t="s">
        <v>512</v>
      </c>
      <c r="C8" s="98">
        <v>45813</v>
      </c>
      <c r="D8" s="17" t="str">
        <f>IF(C5="Yes","Mandatory","Not Required")</f>
        <v>Mandatory</v>
      </c>
      <c r="E8" s="12"/>
    </row>
    <row r="9" spans="1:6" s="15" customFormat="1" x14ac:dyDescent="0.25">
      <c r="A9" s="17" t="s">
        <v>424</v>
      </c>
      <c r="B9" s="44" t="s">
        <v>507</v>
      </c>
      <c r="C9" s="99" t="s">
        <v>70</v>
      </c>
      <c r="D9" s="17" t="s">
        <v>157</v>
      </c>
      <c r="E9" s="12" t="s">
        <v>485</v>
      </c>
    </row>
    <row r="10" spans="1:6" s="15" customFormat="1" x14ac:dyDescent="0.25">
      <c r="A10" s="17" t="s">
        <v>425</v>
      </c>
      <c r="B10" s="44" t="s">
        <v>508</v>
      </c>
      <c r="C10" s="100" t="s">
        <v>70</v>
      </c>
      <c r="D10" s="17" t="str">
        <f>IF(C9="No","Not Required","Mandatory")</f>
        <v>Mandatory</v>
      </c>
      <c r="E10" s="12" t="s">
        <v>485</v>
      </c>
    </row>
    <row r="11" spans="1:6" s="15" customFormat="1" x14ac:dyDescent="0.25">
      <c r="A11" s="17" t="s">
        <v>426</v>
      </c>
      <c r="B11" s="46" t="s">
        <v>2</v>
      </c>
      <c r="C11" s="47">
        <v>0.3</v>
      </c>
      <c r="D11" s="17" t="str">
        <f>IF(C9="No","Not Required","Mandatory")</f>
        <v>Mandatory</v>
      </c>
      <c r="E11" s="11" t="s">
        <v>486</v>
      </c>
    </row>
    <row r="12" spans="1:6" s="15" customFormat="1" x14ac:dyDescent="0.25">
      <c r="A12" s="17" t="s">
        <v>427</v>
      </c>
      <c r="B12" s="44" t="s">
        <v>509</v>
      </c>
      <c r="C12" s="47">
        <v>1</v>
      </c>
      <c r="D12" s="17" t="str">
        <f>IF(C9="No","Not Required","Mandatory")</f>
        <v>Mandatory</v>
      </c>
      <c r="E12" s="11" t="s">
        <v>487</v>
      </c>
    </row>
    <row r="13" spans="1:6" s="15" customFormat="1" x14ac:dyDescent="0.25">
      <c r="A13" s="17" t="s">
        <v>428</v>
      </c>
      <c r="B13" s="44" t="s">
        <v>102</v>
      </c>
      <c r="C13" s="48"/>
      <c r="D13" s="17" t="str">
        <f>IF(C9="No","Not Required","Mandatory")</f>
        <v>Mandatory</v>
      </c>
      <c r="E13" s="11" t="s">
        <v>488</v>
      </c>
    </row>
    <row r="14" spans="1:6" s="15" customFormat="1" ht="25" x14ac:dyDescent="0.25">
      <c r="A14" s="17" t="s">
        <v>429</v>
      </c>
      <c r="B14" s="44" t="s">
        <v>510</v>
      </c>
      <c r="C14" s="47"/>
      <c r="D14" s="19" t="str">
        <f>IF(C9="No","Mandatory",IF(C10="No","Mandatory","Not Required"))</f>
        <v>Not Required</v>
      </c>
      <c r="E14" s="11" t="s">
        <v>487</v>
      </c>
    </row>
    <row r="15" spans="1:6" s="15" customFormat="1" ht="20" customHeight="1" x14ac:dyDescent="0.25">
      <c r="A15" s="17" t="s">
        <v>430</v>
      </c>
      <c r="B15" s="44" t="s">
        <v>103</v>
      </c>
      <c r="C15" s="48"/>
      <c r="D15" s="17" t="str">
        <f>IF(C9="No","Mandatory",IF(C10="No","Mandatory","Not Required"))</f>
        <v>Not Required</v>
      </c>
      <c r="E15" s="11" t="s">
        <v>488</v>
      </c>
    </row>
    <row r="16" spans="1:6" s="15" customFormat="1" ht="52" x14ac:dyDescent="0.25">
      <c r="A16" s="17" t="s">
        <v>431</v>
      </c>
      <c r="B16" s="44" t="s">
        <v>104</v>
      </c>
      <c r="C16" s="48"/>
      <c r="D16" s="17" t="str">
        <f>IF(C9="No","Mandatory",IF(C10="No","Mandatory","Not Required"))</f>
        <v>Not Required</v>
      </c>
      <c r="E16" s="96" t="s">
        <v>511</v>
      </c>
    </row>
    <row r="17" spans="1:4" s="15" customFormat="1" x14ac:dyDescent="0.25">
      <c r="A17" s="67"/>
      <c r="D17" s="67"/>
    </row>
    <row r="18" spans="1:4" s="15" customFormat="1" x14ac:dyDescent="0.25">
      <c r="A18" s="67"/>
      <c r="B18" s="68"/>
      <c r="C18" s="68"/>
      <c r="D18" s="67"/>
    </row>
    <row r="19" spans="1:4" s="15" customFormat="1" x14ac:dyDescent="0.25">
      <c r="A19" s="67"/>
      <c r="D19" s="67"/>
    </row>
    <row r="20" spans="1:4" s="15" customFormat="1" x14ac:dyDescent="0.25">
      <c r="A20" s="67"/>
      <c r="B20" s="68"/>
      <c r="C20" s="68"/>
      <c r="D20" s="67"/>
    </row>
    <row r="21" spans="1:4" s="15" customFormat="1" x14ac:dyDescent="0.25">
      <c r="A21" s="67"/>
      <c r="D21" s="67"/>
    </row>
    <row r="22" spans="1:4" s="15" customFormat="1" x14ac:dyDescent="0.25">
      <c r="A22" s="67"/>
      <c r="D22" s="67"/>
    </row>
    <row r="23" spans="1:4" s="15" customFormat="1" x14ac:dyDescent="0.25">
      <c r="A23" s="67"/>
      <c r="D23" s="67"/>
    </row>
    <row r="24" spans="1:4" s="15" customFormat="1" x14ac:dyDescent="0.25">
      <c r="A24" s="67"/>
      <c r="B24" s="69"/>
      <c r="C24" s="68"/>
      <c r="D24" s="67"/>
    </row>
    <row r="25" spans="1:4" s="15" customFormat="1" x14ac:dyDescent="0.25">
      <c r="A25" s="67"/>
      <c r="B25" s="68"/>
      <c r="D25" s="67"/>
    </row>
    <row r="26" spans="1:4" s="15" customFormat="1" x14ac:dyDescent="0.25">
      <c r="A26" s="67"/>
      <c r="D26" s="67"/>
    </row>
    <row r="27" spans="1:4" s="15" customFormat="1" x14ac:dyDescent="0.25">
      <c r="A27" s="67"/>
      <c r="B27" s="68"/>
      <c r="C27" s="70"/>
      <c r="D27" s="67"/>
    </row>
    <row r="28" spans="1:4" s="15" customFormat="1" x14ac:dyDescent="0.25">
      <c r="A28" s="67"/>
      <c r="D28" s="67"/>
    </row>
    <row r="29" spans="1:4" s="15" customFormat="1" x14ac:dyDescent="0.25">
      <c r="A29" s="67"/>
      <c r="D29" s="67"/>
    </row>
    <row r="30" spans="1:4" s="15" customFormat="1" x14ac:dyDescent="0.25">
      <c r="A30" s="67"/>
      <c r="D30" s="67"/>
    </row>
    <row r="31" spans="1:4" s="15" customFormat="1" x14ac:dyDescent="0.25">
      <c r="A31" s="67"/>
      <c r="B31" s="68"/>
      <c r="C31" s="71"/>
      <c r="D31" s="67"/>
    </row>
    <row r="32" spans="1:4" s="15" customFormat="1" x14ac:dyDescent="0.25">
      <c r="A32" s="67"/>
      <c r="D32" s="67"/>
    </row>
    <row r="33" spans="1:4" s="15" customFormat="1" x14ac:dyDescent="0.25">
      <c r="A33" s="67"/>
      <c r="B33" s="72"/>
      <c r="C33" s="73"/>
      <c r="D33" s="67"/>
    </row>
    <row r="34" spans="1:4" s="15" customFormat="1" x14ac:dyDescent="0.25">
      <c r="A34" s="67"/>
      <c r="D34" s="67"/>
    </row>
    <row r="35" spans="1:4" s="15" customFormat="1" x14ac:dyDescent="0.25">
      <c r="A35" s="67"/>
      <c r="D35" s="67"/>
    </row>
    <row r="36" spans="1:4" s="15" customFormat="1" x14ac:dyDescent="0.25">
      <c r="A36" s="67"/>
      <c r="D36" s="67"/>
    </row>
    <row r="37" spans="1:4" s="15" customFormat="1" x14ac:dyDescent="0.25">
      <c r="A37" s="67"/>
      <c r="D37" s="67"/>
    </row>
    <row r="38" spans="1:4" s="15" customFormat="1" x14ac:dyDescent="0.25">
      <c r="A38" s="67"/>
      <c r="D38" s="67"/>
    </row>
    <row r="39" spans="1:4" s="15" customFormat="1" x14ac:dyDescent="0.25">
      <c r="A39" s="67"/>
      <c r="B39" s="74"/>
      <c r="C39" s="73"/>
      <c r="D39" s="67"/>
    </row>
    <row r="40" spans="1:4" s="15" customFormat="1" x14ac:dyDescent="0.25">
      <c r="A40" s="67"/>
      <c r="D40" s="67"/>
    </row>
    <row r="41" spans="1:4" s="15" customFormat="1" x14ac:dyDescent="0.25">
      <c r="A41" s="67"/>
      <c r="D41" s="67"/>
    </row>
    <row r="42" spans="1:4" s="15" customFormat="1" x14ac:dyDescent="0.25">
      <c r="A42" s="67"/>
      <c r="D42" s="67"/>
    </row>
    <row r="43" spans="1:4" s="15" customFormat="1" x14ac:dyDescent="0.25">
      <c r="A43" s="67"/>
      <c r="D43" s="67"/>
    </row>
    <row r="44" spans="1:4" s="15" customFormat="1" x14ac:dyDescent="0.25">
      <c r="A44" s="67"/>
      <c r="D44" s="67"/>
    </row>
    <row r="45" spans="1:4" s="15" customFormat="1" x14ac:dyDescent="0.25">
      <c r="A45" s="67"/>
      <c r="D45" s="67"/>
    </row>
    <row r="46" spans="1:4" s="15" customFormat="1" x14ac:dyDescent="0.25">
      <c r="A46" s="67"/>
      <c r="D46" s="67"/>
    </row>
    <row r="47" spans="1:4" s="15" customFormat="1" x14ac:dyDescent="0.25">
      <c r="A47" s="67"/>
      <c r="B47" s="74"/>
      <c r="C47" s="73"/>
      <c r="D47" s="67"/>
    </row>
    <row r="48" spans="1:4" s="15" customFormat="1" x14ac:dyDescent="0.25">
      <c r="A48" s="67"/>
      <c r="D48" s="67"/>
    </row>
    <row r="49" spans="1:4" s="15" customFormat="1" x14ac:dyDescent="0.25">
      <c r="A49" s="67"/>
      <c r="D49" s="67"/>
    </row>
    <row r="50" spans="1:4" s="15" customFormat="1" x14ac:dyDescent="0.25">
      <c r="A50" s="67"/>
      <c r="D50" s="67"/>
    </row>
    <row r="51" spans="1:4" s="15" customFormat="1" x14ac:dyDescent="0.25">
      <c r="A51" s="67"/>
      <c r="D51" s="67"/>
    </row>
    <row r="52" spans="1:4" s="15" customFormat="1" x14ac:dyDescent="0.25">
      <c r="A52" s="67"/>
      <c r="D52" s="67"/>
    </row>
    <row r="53" spans="1:4" s="15" customFormat="1" x14ac:dyDescent="0.25">
      <c r="A53" s="67"/>
      <c r="D53" s="67"/>
    </row>
    <row r="54" spans="1:4" s="15" customFormat="1" x14ac:dyDescent="0.25">
      <c r="A54" s="67"/>
      <c r="D54" s="67"/>
    </row>
    <row r="55" spans="1:4" s="15" customFormat="1" x14ac:dyDescent="0.25">
      <c r="A55" s="67"/>
      <c r="D55" s="67"/>
    </row>
    <row r="56" spans="1:4" s="15" customFormat="1" x14ac:dyDescent="0.25">
      <c r="A56" s="67"/>
      <c r="B56" s="74"/>
      <c r="C56" s="73"/>
      <c r="D56" s="67"/>
    </row>
    <row r="57" spans="1:4" s="15" customFormat="1" x14ac:dyDescent="0.25">
      <c r="A57" s="67"/>
      <c r="D57" s="67"/>
    </row>
    <row r="58" spans="1:4" s="15" customFormat="1" x14ac:dyDescent="0.25">
      <c r="A58" s="67"/>
      <c r="D58" s="67"/>
    </row>
    <row r="59" spans="1:4" s="15" customFormat="1" x14ac:dyDescent="0.25">
      <c r="A59" s="67"/>
      <c r="D59" s="67"/>
    </row>
    <row r="60" spans="1:4" s="15" customFormat="1" x14ac:dyDescent="0.25">
      <c r="A60" s="67"/>
      <c r="D60" s="67"/>
    </row>
    <row r="61" spans="1:4" s="15" customFormat="1" x14ac:dyDescent="0.25">
      <c r="A61" s="67"/>
      <c r="D61" s="67"/>
    </row>
    <row r="62" spans="1:4" s="15" customFormat="1" x14ac:dyDescent="0.25">
      <c r="A62" s="67"/>
      <c r="D62" s="67"/>
    </row>
    <row r="63" spans="1:4" s="15" customFormat="1" x14ac:dyDescent="0.25">
      <c r="A63" s="67"/>
      <c r="D63" s="67"/>
    </row>
    <row r="64" spans="1:4" s="15" customFormat="1" x14ac:dyDescent="0.25">
      <c r="A64" s="67"/>
      <c r="D64" s="67"/>
    </row>
    <row r="65" spans="1:4" s="15" customFormat="1" x14ac:dyDescent="0.25">
      <c r="A65" s="67"/>
      <c r="B65" s="74"/>
      <c r="C65" s="73"/>
      <c r="D65" s="67"/>
    </row>
    <row r="66" spans="1:4" s="15" customFormat="1" x14ac:dyDescent="0.25">
      <c r="A66" s="67"/>
      <c r="D66" s="67"/>
    </row>
    <row r="67" spans="1:4" s="15" customFormat="1" x14ac:dyDescent="0.25">
      <c r="A67" s="67"/>
      <c r="D67" s="67"/>
    </row>
    <row r="68" spans="1:4" s="15" customFormat="1" x14ac:dyDescent="0.25">
      <c r="A68" s="67"/>
      <c r="D68" s="67"/>
    </row>
    <row r="69" spans="1:4" s="15" customFormat="1" x14ac:dyDescent="0.25">
      <c r="A69" s="67"/>
      <c r="D69" s="67"/>
    </row>
    <row r="70" spans="1:4" s="15" customFormat="1" x14ac:dyDescent="0.25">
      <c r="A70" s="67"/>
      <c r="D70" s="67"/>
    </row>
    <row r="71" spans="1:4" s="15" customFormat="1" x14ac:dyDescent="0.25">
      <c r="A71" s="67"/>
      <c r="D71" s="67"/>
    </row>
    <row r="72" spans="1:4" s="15" customFormat="1" x14ac:dyDescent="0.25">
      <c r="A72" s="67"/>
      <c r="D72" s="67"/>
    </row>
    <row r="73" spans="1:4" s="15" customFormat="1" x14ac:dyDescent="0.25">
      <c r="A73" s="67"/>
      <c r="D73" s="67"/>
    </row>
    <row r="74" spans="1:4" s="15" customFormat="1" x14ac:dyDescent="0.25">
      <c r="A74" s="67"/>
      <c r="D74" s="67"/>
    </row>
    <row r="75" spans="1:4" s="15" customFormat="1" x14ac:dyDescent="0.25">
      <c r="A75" s="67"/>
      <c r="B75" s="72"/>
      <c r="C75" s="73"/>
      <c r="D75" s="67"/>
    </row>
    <row r="76" spans="1:4" s="15" customFormat="1" x14ac:dyDescent="0.25">
      <c r="A76" s="67"/>
      <c r="D76" s="67"/>
    </row>
    <row r="77" spans="1:4" s="15" customFormat="1" x14ac:dyDescent="0.25">
      <c r="A77" s="67"/>
      <c r="B77" s="71"/>
      <c r="C77" s="69"/>
      <c r="D77" s="67"/>
    </row>
    <row r="78" spans="1:4" s="15" customFormat="1" x14ac:dyDescent="0.25">
      <c r="A78" s="67"/>
      <c r="D78" s="67"/>
    </row>
    <row r="79" spans="1:4" s="15" customFormat="1" x14ac:dyDescent="0.25">
      <c r="A79" s="67"/>
      <c r="D79" s="67"/>
    </row>
    <row r="80" spans="1:4" s="15" customFormat="1" x14ac:dyDescent="0.25">
      <c r="A80" s="67"/>
      <c r="D80" s="67"/>
    </row>
    <row r="81" spans="1:4" s="15" customFormat="1" x14ac:dyDescent="0.25">
      <c r="A81" s="67"/>
      <c r="D81" s="67"/>
    </row>
    <row r="82" spans="1:4" s="15" customFormat="1" x14ac:dyDescent="0.25">
      <c r="A82" s="67"/>
      <c r="D82" s="67"/>
    </row>
    <row r="83" spans="1:4" s="15" customFormat="1" x14ac:dyDescent="0.25">
      <c r="A83" s="67"/>
      <c r="D83" s="67"/>
    </row>
    <row r="84" spans="1:4" s="15" customFormat="1" x14ac:dyDescent="0.25">
      <c r="A84" s="67"/>
      <c r="D84" s="67"/>
    </row>
    <row r="85" spans="1:4" s="15" customFormat="1" x14ac:dyDescent="0.25">
      <c r="A85" s="67"/>
      <c r="D85" s="67"/>
    </row>
    <row r="86" spans="1:4" s="15" customFormat="1" x14ac:dyDescent="0.25">
      <c r="A86" s="67"/>
      <c r="D86" s="67"/>
    </row>
    <row r="87" spans="1:4" s="15" customFormat="1" x14ac:dyDescent="0.25">
      <c r="A87" s="67"/>
      <c r="D87" s="67"/>
    </row>
    <row r="88" spans="1:4" s="15" customFormat="1" x14ac:dyDescent="0.25">
      <c r="A88" s="67"/>
      <c r="D88" s="67"/>
    </row>
    <row r="89" spans="1:4" s="15" customFormat="1" x14ac:dyDescent="0.25">
      <c r="A89" s="67"/>
      <c r="D89" s="67"/>
    </row>
    <row r="90" spans="1:4" s="15" customFormat="1" x14ac:dyDescent="0.25">
      <c r="A90" s="67"/>
      <c r="D90" s="67"/>
    </row>
    <row r="91" spans="1:4" s="15" customFormat="1" x14ac:dyDescent="0.25">
      <c r="A91" s="67"/>
      <c r="D91" s="67"/>
    </row>
    <row r="92" spans="1:4" s="15" customFormat="1" x14ac:dyDescent="0.25">
      <c r="A92" s="67"/>
      <c r="D92" s="67"/>
    </row>
    <row r="93" spans="1:4" s="15" customFormat="1" x14ac:dyDescent="0.25">
      <c r="A93" s="67"/>
      <c r="D93" s="67"/>
    </row>
    <row r="94" spans="1:4" s="15" customFormat="1" x14ac:dyDescent="0.25">
      <c r="A94" s="67"/>
      <c r="D94" s="67"/>
    </row>
    <row r="95" spans="1:4" s="15" customFormat="1" x14ac:dyDescent="0.25">
      <c r="A95" s="67"/>
      <c r="D95" s="67"/>
    </row>
    <row r="96" spans="1:4" s="15" customFormat="1" x14ac:dyDescent="0.25">
      <c r="A96" s="67"/>
      <c r="D96" s="67"/>
    </row>
    <row r="97" spans="1:4" s="15" customFormat="1" x14ac:dyDescent="0.25">
      <c r="A97" s="67"/>
      <c r="D97" s="67"/>
    </row>
    <row r="98" spans="1:4" s="15" customFormat="1" x14ac:dyDescent="0.25">
      <c r="A98" s="67"/>
      <c r="D98" s="67"/>
    </row>
    <row r="99" spans="1:4" s="15" customFormat="1" x14ac:dyDescent="0.25">
      <c r="A99" s="67"/>
      <c r="D99" s="67"/>
    </row>
    <row r="100" spans="1:4" s="15" customFormat="1" x14ac:dyDescent="0.25">
      <c r="A100" s="67"/>
      <c r="D100" s="67"/>
    </row>
    <row r="101" spans="1:4" s="15" customFormat="1" x14ac:dyDescent="0.25">
      <c r="A101" s="67"/>
      <c r="D101" s="67"/>
    </row>
    <row r="102" spans="1:4" s="15" customFormat="1" x14ac:dyDescent="0.25">
      <c r="A102" s="67"/>
      <c r="D102" s="67"/>
    </row>
    <row r="103" spans="1:4" s="15" customFormat="1" x14ac:dyDescent="0.25">
      <c r="A103" s="67"/>
      <c r="D103" s="67"/>
    </row>
    <row r="104" spans="1:4" s="15" customFormat="1" x14ac:dyDescent="0.25">
      <c r="A104" s="67"/>
      <c r="D104" s="67"/>
    </row>
    <row r="105" spans="1:4" s="15" customFormat="1" x14ac:dyDescent="0.25">
      <c r="A105" s="67"/>
      <c r="D105" s="67"/>
    </row>
    <row r="106" spans="1:4" s="15" customFormat="1" x14ac:dyDescent="0.25">
      <c r="A106" s="67"/>
      <c r="D106" s="67"/>
    </row>
    <row r="107" spans="1:4" s="15" customFormat="1" x14ac:dyDescent="0.25">
      <c r="A107" s="67"/>
      <c r="D107" s="67"/>
    </row>
    <row r="108" spans="1:4" s="15" customFormat="1" x14ac:dyDescent="0.25">
      <c r="A108" s="67"/>
      <c r="D108" s="67"/>
    </row>
    <row r="109" spans="1:4" s="15" customFormat="1" x14ac:dyDescent="0.25">
      <c r="A109" s="67"/>
      <c r="D109" s="67"/>
    </row>
    <row r="110" spans="1:4" s="15" customFormat="1" x14ac:dyDescent="0.25">
      <c r="A110" s="67"/>
      <c r="D110" s="67"/>
    </row>
    <row r="111" spans="1:4" s="15" customFormat="1" x14ac:dyDescent="0.25">
      <c r="A111" s="67"/>
      <c r="D111" s="67"/>
    </row>
    <row r="112" spans="1:4" s="15" customFormat="1" x14ac:dyDescent="0.25">
      <c r="A112" s="67"/>
      <c r="D112" s="67"/>
    </row>
    <row r="113" spans="1:4" s="15" customFormat="1" x14ac:dyDescent="0.25">
      <c r="A113" s="67"/>
      <c r="D113" s="67"/>
    </row>
    <row r="114" spans="1:4" s="15" customFormat="1" x14ac:dyDescent="0.25">
      <c r="A114" s="67"/>
      <c r="D114" s="67"/>
    </row>
    <row r="115" spans="1:4" s="15" customFormat="1" x14ac:dyDescent="0.25">
      <c r="A115" s="67"/>
      <c r="D115" s="67"/>
    </row>
    <row r="116" spans="1:4" s="15" customFormat="1" x14ac:dyDescent="0.25">
      <c r="A116" s="67"/>
      <c r="D116" s="67"/>
    </row>
    <row r="117" spans="1:4" s="15" customFormat="1" x14ac:dyDescent="0.25">
      <c r="A117" s="67"/>
      <c r="D117" s="67"/>
    </row>
    <row r="118" spans="1:4" s="15" customFormat="1" x14ac:dyDescent="0.25">
      <c r="A118" s="67"/>
      <c r="D118" s="67"/>
    </row>
    <row r="119" spans="1:4" s="15" customFormat="1" x14ac:dyDescent="0.25">
      <c r="A119" s="67"/>
      <c r="D119" s="67"/>
    </row>
    <row r="120" spans="1:4" s="15" customFormat="1" x14ac:dyDescent="0.25">
      <c r="A120" s="67"/>
      <c r="D120" s="67"/>
    </row>
    <row r="121" spans="1:4" s="15" customFormat="1" x14ac:dyDescent="0.25">
      <c r="A121" s="67"/>
      <c r="D121" s="67"/>
    </row>
    <row r="122" spans="1:4" s="15" customFormat="1" x14ac:dyDescent="0.25">
      <c r="A122" s="67"/>
      <c r="D122" s="67"/>
    </row>
    <row r="123" spans="1:4" s="15" customFormat="1" x14ac:dyDescent="0.25">
      <c r="A123" s="67"/>
      <c r="D123" s="67"/>
    </row>
    <row r="124" spans="1:4" s="15" customFormat="1" x14ac:dyDescent="0.25">
      <c r="A124" s="67"/>
      <c r="D124" s="67"/>
    </row>
    <row r="125" spans="1:4" s="15" customFormat="1" x14ac:dyDescent="0.25">
      <c r="A125" s="67"/>
      <c r="D125" s="67"/>
    </row>
    <row r="126" spans="1:4" s="15" customFormat="1" x14ac:dyDescent="0.25">
      <c r="A126" s="67"/>
      <c r="D126" s="67"/>
    </row>
    <row r="127" spans="1:4" s="15" customFormat="1" x14ac:dyDescent="0.25">
      <c r="A127" s="67"/>
      <c r="D127" s="67"/>
    </row>
    <row r="128" spans="1:4" s="15" customFormat="1" x14ac:dyDescent="0.25">
      <c r="A128" s="67"/>
      <c r="D128" s="67"/>
    </row>
    <row r="129" spans="1:4" s="15" customFormat="1" x14ac:dyDescent="0.25">
      <c r="A129" s="67"/>
      <c r="D129" s="67"/>
    </row>
    <row r="130" spans="1:4" s="15" customFormat="1" x14ac:dyDescent="0.25">
      <c r="A130" s="67"/>
      <c r="D130" s="67"/>
    </row>
    <row r="131" spans="1:4" s="15" customFormat="1" x14ac:dyDescent="0.25">
      <c r="A131" s="67"/>
      <c r="D131" s="67"/>
    </row>
    <row r="132" spans="1:4" s="15" customFormat="1" x14ac:dyDescent="0.25">
      <c r="A132" s="67"/>
      <c r="D132" s="67"/>
    </row>
    <row r="133" spans="1:4" s="15" customFormat="1" x14ac:dyDescent="0.25">
      <c r="A133" s="67"/>
      <c r="D133" s="67"/>
    </row>
    <row r="134" spans="1:4" s="15" customFormat="1" x14ac:dyDescent="0.25">
      <c r="A134" s="67"/>
      <c r="D134" s="67"/>
    </row>
    <row r="135" spans="1:4" s="15" customFormat="1" x14ac:dyDescent="0.25">
      <c r="A135" s="67"/>
      <c r="D135" s="67"/>
    </row>
    <row r="136" spans="1:4" s="15" customFormat="1" x14ac:dyDescent="0.25">
      <c r="A136" s="67"/>
      <c r="D136" s="67"/>
    </row>
    <row r="137" spans="1:4" s="15" customFormat="1" x14ac:dyDescent="0.25">
      <c r="A137" s="67"/>
      <c r="D137" s="67"/>
    </row>
    <row r="138" spans="1:4" s="15" customFormat="1" x14ac:dyDescent="0.25">
      <c r="A138" s="67"/>
      <c r="D138" s="67"/>
    </row>
    <row r="139" spans="1:4" s="15" customFormat="1" x14ac:dyDescent="0.25">
      <c r="A139" s="67"/>
      <c r="D139" s="67"/>
    </row>
  </sheetData>
  <mergeCells count="2">
    <mergeCell ref="A3:E3"/>
    <mergeCell ref="A4:E4"/>
  </mergeCells>
  <phoneticPr fontId="6" type="noConversion"/>
  <conditionalFormatting sqref="C5">
    <cfRule type="expression" dxfId="444" priority="35">
      <formula>$C$5&amp;$D$5="SelectMandatory"</formula>
    </cfRule>
  </conditionalFormatting>
  <conditionalFormatting sqref="C6">
    <cfRule type="expression" dxfId="443" priority="1">
      <formula>$D$6="Not Required"</formula>
    </cfRule>
    <cfRule type="cellIs" dxfId="442" priority="2" operator="notEqual">
      <formula>""</formula>
    </cfRule>
    <cfRule type="expression" dxfId="441" priority="3">
      <formula>$D$6="Mandatory"</formula>
    </cfRule>
  </conditionalFormatting>
  <conditionalFormatting sqref="C7">
    <cfRule type="expression" dxfId="440" priority="28">
      <formula>$D$7="Not Required"</formula>
    </cfRule>
    <cfRule type="cellIs" dxfId="439" priority="29" operator="notEqual">
      <formula>""</formula>
    </cfRule>
    <cfRule type="expression" dxfId="438" priority="30">
      <formula>$D$7="Mandatory"</formula>
    </cfRule>
  </conditionalFormatting>
  <conditionalFormatting sqref="C8">
    <cfRule type="expression" dxfId="437" priority="32">
      <formula>$D$8="Not Required"</formula>
    </cfRule>
    <cfRule type="cellIs" dxfId="436" priority="33" operator="notEqual">
      <formula>""</formula>
    </cfRule>
    <cfRule type="expression" dxfId="435" priority="34">
      <formula>$D$8="Mandatory"</formula>
    </cfRule>
  </conditionalFormatting>
  <conditionalFormatting sqref="C9">
    <cfRule type="expression" dxfId="434" priority="27">
      <formula>$C$9&amp;$D$9="SelectMandatory"</formula>
    </cfRule>
  </conditionalFormatting>
  <conditionalFormatting sqref="C10">
    <cfRule type="expression" dxfId="433" priority="25">
      <formula>$D$10="Not Required"</formula>
    </cfRule>
    <cfRule type="expression" dxfId="432" priority="26">
      <formula>$C$10&amp;$D$10="SelectMandatory"</formula>
    </cfRule>
  </conditionalFormatting>
  <conditionalFormatting sqref="C11">
    <cfRule type="expression" dxfId="431" priority="22">
      <formula>$D$11="Not Required"</formula>
    </cfRule>
    <cfRule type="cellIs" dxfId="430" priority="23" operator="notEqual">
      <formula>""</formula>
    </cfRule>
    <cfRule type="expression" dxfId="429" priority="24">
      <formula>$D$11="Mandatory"</formula>
    </cfRule>
  </conditionalFormatting>
  <conditionalFormatting sqref="C12">
    <cfRule type="expression" dxfId="428" priority="10">
      <formula>$D$12="Not Required"</formula>
    </cfRule>
    <cfRule type="cellIs" dxfId="427" priority="11" operator="notEqual">
      <formula>""</formula>
    </cfRule>
    <cfRule type="expression" dxfId="426" priority="12">
      <formula>$D$12="Mandatory"</formula>
    </cfRule>
  </conditionalFormatting>
  <conditionalFormatting sqref="C13">
    <cfRule type="expression" dxfId="425" priority="16">
      <formula>$D$13="Not Required"</formula>
    </cfRule>
    <cfRule type="cellIs" dxfId="424" priority="17" operator="notEqual">
      <formula>""</formula>
    </cfRule>
    <cfRule type="expression" dxfId="423" priority="18">
      <formula>$D$13="Mandatory"</formula>
    </cfRule>
  </conditionalFormatting>
  <conditionalFormatting sqref="C14">
    <cfRule type="expression" dxfId="422" priority="13">
      <formula>$D$14="Not Required"</formula>
    </cfRule>
    <cfRule type="cellIs" dxfId="421" priority="14" operator="notEqual">
      <formula>""</formula>
    </cfRule>
    <cfRule type="expression" dxfId="420" priority="15">
      <formula>$D$14="Mandatory"</formula>
    </cfRule>
  </conditionalFormatting>
  <conditionalFormatting sqref="C15">
    <cfRule type="expression" dxfId="419" priority="19">
      <formula>$D$15="Not Required"</formula>
    </cfRule>
    <cfRule type="cellIs" dxfId="418" priority="20" operator="notEqual">
      <formula>""</formula>
    </cfRule>
    <cfRule type="expression" dxfId="417" priority="21">
      <formula>$D$15="Mandatory"</formula>
    </cfRule>
  </conditionalFormatting>
  <conditionalFormatting sqref="C16">
    <cfRule type="expression" dxfId="416" priority="7">
      <formula>$D$16="Not Required"</formula>
    </cfRule>
    <cfRule type="cellIs" dxfId="415" priority="8" operator="notEqual">
      <formula>""</formula>
    </cfRule>
    <cfRule type="expression" dxfId="414" priority="9">
      <formula>$D$16="Mandatory"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E6E8B49C-CDCC-49C5-80AF-D447B8725283}">
          <x14:formula1>
            <xm:f>'List Formulas'!$AA$2:$AA$4</xm:f>
          </x14:formula1>
          <xm:sqref>C5</xm:sqref>
        </x14:dataValidation>
        <x14:dataValidation type="list" allowBlank="1" showInputMessage="1" showErrorMessage="1" xr:uid="{4024B71F-3AE1-4E24-9291-62468D5E5A80}">
          <x14:formula1>
            <xm:f>'List Formulas'!$AB$2:$AB$4</xm:f>
          </x14:formula1>
          <xm:sqref>C9</xm:sqref>
        </x14:dataValidation>
        <x14:dataValidation type="list" allowBlank="1" showInputMessage="1" showErrorMessage="1" xr:uid="{DF408B59-90A4-4A20-824F-B1D92183DC6F}">
          <x14:formula1>
            <xm:f>'List Formulas'!$AC$2:$AC$4</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0B579-ACE9-4A1A-89DB-EC4E07BC2552}">
  <sheetPr>
    <tabColor theme="6" tint="0.39997558519241921"/>
    <pageSetUpPr fitToPage="1"/>
  </sheetPr>
  <dimension ref="A1:BU139"/>
  <sheetViews>
    <sheetView zoomScaleNormal="100" workbookViewId="0">
      <pane ySplit="4" topLeftCell="A7" activePane="bottomLeft" state="frozen"/>
      <selection activeCell="B17" sqref="B17"/>
      <selection pane="bottomLeft" activeCell="E1" sqref="E1:F1"/>
    </sheetView>
  </sheetViews>
  <sheetFormatPr defaultRowHeight="12.5" x14ac:dyDescent="0.25"/>
  <cols>
    <col min="1" max="1" width="9.1796875" style="1" customWidth="1"/>
    <col min="2" max="2" width="40.453125" style="2" customWidth="1"/>
    <col min="3" max="3" width="53.453125" style="2" customWidth="1"/>
    <col min="4" max="4" width="15.6328125" style="1" customWidth="1"/>
    <col min="5" max="5" width="53.54296875" style="2" customWidth="1"/>
    <col min="6" max="6" width="27.453125" style="15" customWidth="1"/>
    <col min="7" max="73" width="8.7265625" style="15"/>
    <col min="74" max="16384" width="8.7265625" style="2"/>
  </cols>
  <sheetData>
    <row r="1" spans="1:6" ht="15.5" x14ac:dyDescent="0.35">
      <c r="A1" s="10" t="s">
        <v>443</v>
      </c>
      <c r="B1" s="13"/>
      <c r="C1" s="14"/>
      <c r="D1" s="10" t="s">
        <v>432</v>
      </c>
      <c r="E1" s="101"/>
      <c r="F1" s="3"/>
    </row>
    <row r="2" spans="1:6" ht="52" x14ac:dyDescent="0.3">
      <c r="A2" s="104"/>
      <c r="B2" s="105" t="s">
        <v>0</v>
      </c>
      <c r="C2" s="106" t="s">
        <v>1</v>
      </c>
      <c r="D2" s="107" t="s">
        <v>513</v>
      </c>
      <c r="E2" s="108" t="s">
        <v>12</v>
      </c>
    </row>
    <row r="3" spans="1:6" s="15" customFormat="1" ht="13" x14ac:dyDescent="0.3">
      <c r="A3" s="167" t="s">
        <v>329</v>
      </c>
      <c r="B3" s="167"/>
      <c r="C3" s="167"/>
      <c r="D3" s="167"/>
      <c r="E3" s="168"/>
    </row>
    <row r="4" spans="1:6" s="4" customFormat="1" ht="17" customHeight="1" x14ac:dyDescent="0.3">
      <c r="A4" s="169" t="s">
        <v>543</v>
      </c>
      <c r="B4" s="169"/>
      <c r="C4" s="169"/>
      <c r="D4" s="169"/>
      <c r="E4" s="170"/>
    </row>
    <row r="5" spans="1:6" s="15" customFormat="1" ht="37.5" x14ac:dyDescent="0.25">
      <c r="A5" s="17" t="s">
        <v>301</v>
      </c>
      <c r="B5" s="96" t="s">
        <v>515</v>
      </c>
      <c r="C5" s="97" t="s">
        <v>70</v>
      </c>
      <c r="D5" s="17" t="s">
        <v>157</v>
      </c>
      <c r="E5" s="96" t="s">
        <v>522</v>
      </c>
    </row>
    <row r="6" spans="1:6" s="15" customFormat="1" ht="25" x14ac:dyDescent="0.25">
      <c r="A6" s="17" t="s">
        <v>302</v>
      </c>
      <c r="B6" s="96" t="s">
        <v>63</v>
      </c>
      <c r="C6" s="33"/>
      <c r="D6" s="17" t="str">
        <f>IF(C5="Yes","Not Required","Mandatory")</f>
        <v>Not Required</v>
      </c>
      <c r="E6" s="96" t="s">
        <v>35</v>
      </c>
    </row>
    <row r="7" spans="1:6" s="15" customFormat="1" ht="25.5" x14ac:dyDescent="0.25">
      <c r="A7" s="17" t="s">
        <v>303</v>
      </c>
      <c r="B7" s="96" t="s">
        <v>516</v>
      </c>
      <c r="C7" s="33"/>
      <c r="D7" s="17" t="str">
        <f>IF(C5="Yes","Mandatory","Not Required")</f>
        <v>Mandatory</v>
      </c>
      <c r="E7" s="96" t="s">
        <v>506</v>
      </c>
    </row>
    <row r="8" spans="1:6" s="15" customFormat="1" ht="25" x14ac:dyDescent="0.25">
      <c r="A8" s="17" t="s">
        <v>304</v>
      </c>
      <c r="B8" s="96" t="s">
        <v>69</v>
      </c>
      <c r="C8" s="109"/>
      <c r="D8" s="17" t="str">
        <f>IF(C5="Yes","Mandatory","Not Required")</f>
        <v>Mandatory</v>
      </c>
      <c r="E8" s="12"/>
    </row>
    <row r="9" spans="1:6" s="15" customFormat="1" x14ac:dyDescent="0.25">
      <c r="A9" s="17" t="s">
        <v>305</v>
      </c>
      <c r="B9" s="44" t="s">
        <v>64</v>
      </c>
      <c r="C9" s="99" t="s">
        <v>159</v>
      </c>
      <c r="D9" s="17" t="s">
        <v>157</v>
      </c>
      <c r="E9" s="12"/>
    </row>
    <row r="10" spans="1:6" s="15" customFormat="1" x14ac:dyDescent="0.25">
      <c r="A10" s="17" t="s">
        <v>306</v>
      </c>
      <c r="B10" s="44" t="s">
        <v>65</v>
      </c>
      <c r="C10" s="100" t="s">
        <v>159</v>
      </c>
      <c r="D10" s="17" t="str">
        <f>IF(C9="No","Not Required","Mandatory")</f>
        <v>Mandatory</v>
      </c>
      <c r="E10" s="12"/>
    </row>
    <row r="11" spans="1:6" s="15" customFormat="1" ht="25" x14ac:dyDescent="0.25">
      <c r="A11" s="17" t="s">
        <v>307</v>
      </c>
      <c r="B11" s="46" t="s">
        <v>2</v>
      </c>
      <c r="C11" s="47"/>
      <c r="D11" s="17" t="str">
        <f>IF(C9="No","Not Required","Mandatory")</f>
        <v>Mandatory</v>
      </c>
      <c r="E11" s="12"/>
    </row>
    <row r="12" spans="1:6" s="15" customFormat="1" ht="25" x14ac:dyDescent="0.25">
      <c r="A12" s="17" t="s">
        <v>308</v>
      </c>
      <c r="B12" s="44" t="s">
        <v>66</v>
      </c>
      <c r="C12" s="47"/>
      <c r="D12" s="17" t="str">
        <f>IF(C9="No","Not Required","Mandatory")</f>
        <v>Mandatory</v>
      </c>
      <c r="E12" s="12"/>
    </row>
    <row r="13" spans="1:6" s="15" customFormat="1" x14ac:dyDescent="0.25">
      <c r="A13" s="17" t="s">
        <v>309</v>
      </c>
      <c r="B13" s="44" t="s">
        <v>105</v>
      </c>
      <c r="C13" s="48"/>
      <c r="D13" s="17" t="str">
        <f>IF(C9="No","Not Required","Mandatory")</f>
        <v>Mandatory</v>
      </c>
      <c r="E13" s="12"/>
    </row>
    <row r="14" spans="1:6" s="15" customFormat="1" ht="25" x14ac:dyDescent="0.25">
      <c r="A14" s="17" t="s">
        <v>310</v>
      </c>
      <c r="B14" s="44" t="s">
        <v>67</v>
      </c>
      <c r="C14" s="47"/>
      <c r="D14" s="19" t="str">
        <f>IF(C9="No","Mandatory",IF(C10="No","Mandatory","Not Required"))</f>
        <v>Not Required</v>
      </c>
      <c r="E14" s="12"/>
    </row>
    <row r="15" spans="1:6" s="15" customFormat="1" ht="20" customHeight="1" x14ac:dyDescent="0.25">
      <c r="A15" s="17" t="s">
        <v>311</v>
      </c>
      <c r="B15" s="44" t="s">
        <v>106</v>
      </c>
      <c r="C15" s="48"/>
      <c r="D15" s="17" t="str">
        <f>IF(C9="No","Mandatory",IF(C10="No","Mandatory","Not Required"))</f>
        <v>Not Required</v>
      </c>
      <c r="E15" s="12"/>
    </row>
    <row r="16" spans="1:6" s="15" customFormat="1" ht="37.5" x14ac:dyDescent="0.25">
      <c r="A16" s="17" t="s">
        <v>312</v>
      </c>
      <c r="B16" s="44" t="s">
        <v>107</v>
      </c>
      <c r="C16" s="48"/>
      <c r="D16" s="17" t="str">
        <f>IF(C9="No","Mandatory",IF(C10="No","Mandatory","Not Required"))</f>
        <v>Not Required</v>
      </c>
      <c r="E16" s="96" t="s">
        <v>514</v>
      </c>
    </row>
    <row r="17" spans="1:5" s="15" customFormat="1" ht="37.5" x14ac:dyDescent="0.25">
      <c r="A17" s="17" t="s">
        <v>313</v>
      </c>
      <c r="B17" s="44" t="s">
        <v>95</v>
      </c>
      <c r="C17" s="110" t="s">
        <v>96</v>
      </c>
      <c r="D17" s="17" t="s">
        <v>14</v>
      </c>
      <c r="E17" s="96" t="s">
        <v>94</v>
      </c>
    </row>
    <row r="18" spans="1:5" s="15" customFormat="1" ht="62.5" x14ac:dyDescent="0.25">
      <c r="A18" s="17" t="s">
        <v>314</v>
      </c>
      <c r="B18" s="44" t="s">
        <v>68</v>
      </c>
      <c r="C18" s="97" t="s">
        <v>159</v>
      </c>
      <c r="D18" s="17" t="s">
        <v>157</v>
      </c>
      <c r="E18" s="96" t="s">
        <v>339</v>
      </c>
    </row>
    <row r="19" spans="1:5" s="15" customFormat="1" ht="25" x14ac:dyDescent="0.25">
      <c r="A19" s="17" t="s">
        <v>315</v>
      </c>
      <c r="B19" s="12" t="s">
        <v>541</v>
      </c>
      <c r="C19" s="111"/>
      <c r="D19" s="17" t="s">
        <v>157</v>
      </c>
      <c r="E19" s="20" t="s">
        <v>342</v>
      </c>
    </row>
    <row r="20" spans="1:5" s="15" customFormat="1" ht="15.5" customHeight="1" x14ac:dyDescent="0.25">
      <c r="A20" s="17" t="s">
        <v>316</v>
      </c>
      <c r="B20" s="44" t="s">
        <v>31</v>
      </c>
      <c r="C20" s="99" t="s">
        <v>159</v>
      </c>
      <c r="D20" s="17" t="s">
        <v>157</v>
      </c>
      <c r="E20" s="20" t="s">
        <v>343</v>
      </c>
    </row>
    <row r="21" spans="1:5" s="15" customFormat="1" ht="50" x14ac:dyDescent="0.25">
      <c r="A21" s="17" t="s">
        <v>317</v>
      </c>
      <c r="B21" s="12" t="s">
        <v>341</v>
      </c>
      <c r="C21" s="99" t="s">
        <v>159</v>
      </c>
      <c r="D21" s="49" t="str">
        <f>IF(C20="No","Not Required","Mandatory")</f>
        <v>Mandatory</v>
      </c>
      <c r="E21" s="20" t="s">
        <v>344</v>
      </c>
    </row>
    <row r="22" spans="1:5" s="15" customFormat="1" ht="25" x14ac:dyDescent="0.25">
      <c r="A22" s="17" t="s">
        <v>318</v>
      </c>
      <c r="B22" s="12" t="s">
        <v>108</v>
      </c>
      <c r="C22" s="111"/>
      <c r="D22" s="49" t="str">
        <f>IF(C20="No","Not Required",IF(C21="Yes","Not Required","Mandatory"))</f>
        <v>Mandatory</v>
      </c>
      <c r="E22" s="20" t="s">
        <v>340</v>
      </c>
    </row>
    <row r="23" spans="1:5" s="15" customFormat="1" x14ac:dyDescent="0.25">
      <c r="A23" s="67"/>
      <c r="D23" s="67"/>
    </row>
    <row r="24" spans="1:5" s="15" customFormat="1" x14ac:dyDescent="0.25">
      <c r="A24" s="67"/>
      <c r="B24" s="69"/>
      <c r="C24" s="68"/>
      <c r="D24" s="67"/>
    </row>
    <row r="25" spans="1:5" s="15" customFormat="1" x14ac:dyDescent="0.25">
      <c r="A25" s="67"/>
      <c r="B25" s="68"/>
      <c r="D25" s="67"/>
    </row>
    <row r="26" spans="1:5" s="15" customFormat="1" x14ac:dyDescent="0.25">
      <c r="A26" s="67"/>
      <c r="D26" s="67"/>
    </row>
    <row r="27" spans="1:5" s="15" customFormat="1" x14ac:dyDescent="0.25">
      <c r="A27" s="67"/>
      <c r="B27" s="68"/>
      <c r="C27" s="70"/>
      <c r="D27" s="67"/>
    </row>
    <row r="28" spans="1:5" s="15" customFormat="1" x14ac:dyDescent="0.25">
      <c r="A28" s="67"/>
      <c r="D28" s="67"/>
    </row>
    <row r="29" spans="1:5" s="15" customFormat="1" x14ac:dyDescent="0.25">
      <c r="A29" s="67"/>
      <c r="D29" s="67"/>
    </row>
    <row r="30" spans="1:5" s="15" customFormat="1" x14ac:dyDescent="0.25">
      <c r="A30" s="67"/>
      <c r="D30" s="67"/>
    </row>
    <row r="31" spans="1:5" s="15" customFormat="1" x14ac:dyDescent="0.25">
      <c r="A31" s="67"/>
      <c r="B31" s="68"/>
      <c r="C31" s="71"/>
      <c r="D31" s="67"/>
    </row>
    <row r="32" spans="1:5" s="15" customFormat="1" x14ac:dyDescent="0.25">
      <c r="A32" s="67"/>
      <c r="D32" s="67"/>
    </row>
    <row r="33" spans="1:4" s="15" customFormat="1" x14ac:dyDescent="0.25">
      <c r="A33" s="67"/>
      <c r="B33" s="72"/>
      <c r="C33" s="73"/>
      <c r="D33" s="67"/>
    </row>
    <row r="34" spans="1:4" s="15" customFormat="1" x14ac:dyDescent="0.25">
      <c r="A34" s="67"/>
      <c r="D34" s="67"/>
    </row>
    <row r="35" spans="1:4" s="15" customFormat="1" x14ac:dyDescent="0.25">
      <c r="A35" s="67"/>
      <c r="D35" s="67"/>
    </row>
    <row r="36" spans="1:4" s="15" customFormat="1" x14ac:dyDescent="0.25">
      <c r="A36" s="67"/>
      <c r="D36" s="67"/>
    </row>
    <row r="37" spans="1:4" s="15" customFormat="1" x14ac:dyDescent="0.25">
      <c r="A37" s="67"/>
      <c r="D37" s="67"/>
    </row>
    <row r="38" spans="1:4" s="15" customFormat="1" x14ac:dyDescent="0.25">
      <c r="A38" s="67"/>
      <c r="D38" s="67"/>
    </row>
    <row r="39" spans="1:4" s="15" customFormat="1" x14ac:dyDescent="0.25">
      <c r="A39" s="67"/>
      <c r="B39" s="74"/>
      <c r="C39" s="73"/>
      <c r="D39" s="67"/>
    </row>
    <row r="40" spans="1:4" s="15" customFormat="1" x14ac:dyDescent="0.25">
      <c r="A40" s="67"/>
      <c r="D40" s="67"/>
    </row>
    <row r="41" spans="1:4" s="15" customFormat="1" x14ac:dyDescent="0.25">
      <c r="A41" s="67"/>
      <c r="D41" s="67"/>
    </row>
    <row r="42" spans="1:4" s="15" customFormat="1" x14ac:dyDescent="0.25">
      <c r="A42" s="67"/>
      <c r="D42" s="67"/>
    </row>
    <row r="43" spans="1:4" s="15" customFormat="1" x14ac:dyDescent="0.25">
      <c r="A43" s="67"/>
      <c r="D43" s="67"/>
    </row>
    <row r="44" spans="1:4" s="15" customFormat="1" x14ac:dyDescent="0.25">
      <c r="A44" s="67"/>
      <c r="D44" s="67"/>
    </row>
    <row r="45" spans="1:4" s="15" customFormat="1" x14ac:dyDescent="0.25">
      <c r="A45" s="67"/>
      <c r="D45" s="67"/>
    </row>
    <row r="46" spans="1:4" s="15" customFormat="1" x14ac:dyDescent="0.25">
      <c r="A46" s="67"/>
      <c r="D46" s="67"/>
    </row>
    <row r="47" spans="1:4" s="15" customFormat="1" x14ac:dyDescent="0.25">
      <c r="A47" s="67"/>
      <c r="B47" s="74"/>
      <c r="C47" s="73"/>
      <c r="D47" s="67"/>
    </row>
    <row r="48" spans="1:4" s="15" customFormat="1" x14ac:dyDescent="0.25">
      <c r="A48" s="67"/>
      <c r="D48" s="67"/>
    </row>
    <row r="49" spans="1:4" s="15" customFormat="1" x14ac:dyDescent="0.25">
      <c r="A49" s="67"/>
      <c r="D49" s="67"/>
    </row>
    <row r="50" spans="1:4" s="15" customFormat="1" x14ac:dyDescent="0.25">
      <c r="A50" s="67"/>
      <c r="D50" s="67"/>
    </row>
    <row r="51" spans="1:4" s="15" customFormat="1" x14ac:dyDescent="0.25">
      <c r="A51" s="67"/>
      <c r="D51" s="67"/>
    </row>
    <row r="52" spans="1:4" s="15" customFormat="1" x14ac:dyDescent="0.25">
      <c r="A52" s="67"/>
      <c r="D52" s="67"/>
    </row>
    <row r="53" spans="1:4" s="15" customFormat="1" x14ac:dyDescent="0.25">
      <c r="A53" s="67"/>
      <c r="D53" s="67"/>
    </row>
    <row r="54" spans="1:4" s="15" customFormat="1" x14ac:dyDescent="0.25">
      <c r="A54" s="67"/>
      <c r="D54" s="67"/>
    </row>
    <row r="55" spans="1:4" s="15" customFormat="1" x14ac:dyDescent="0.25">
      <c r="A55" s="67"/>
      <c r="D55" s="67"/>
    </row>
    <row r="56" spans="1:4" s="15" customFormat="1" x14ac:dyDescent="0.25">
      <c r="A56" s="67"/>
      <c r="B56" s="74"/>
      <c r="C56" s="73"/>
      <c r="D56" s="67"/>
    </row>
    <row r="57" spans="1:4" s="15" customFormat="1" x14ac:dyDescent="0.25">
      <c r="A57" s="67"/>
      <c r="D57" s="67"/>
    </row>
    <row r="58" spans="1:4" s="15" customFormat="1" x14ac:dyDescent="0.25">
      <c r="A58" s="67"/>
      <c r="D58" s="67"/>
    </row>
    <row r="59" spans="1:4" s="15" customFormat="1" x14ac:dyDescent="0.25">
      <c r="A59" s="67"/>
      <c r="D59" s="67"/>
    </row>
    <row r="60" spans="1:4" s="15" customFormat="1" x14ac:dyDescent="0.25">
      <c r="A60" s="67"/>
      <c r="D60" s="67"/>
    </row>
    <row r="61" spans="1:4" s="15" customFormat="1" x14ac:dyDescent="0.25">
      <c r="A61" s="67"/>
      <c r="D61" s="67"/>
    </row>
    <row r="62" spans="1:4" s="15" customFormat="1" x14ac:dyDescent="0.25">
      <c r="A62" s="67"/>
      <c r="D62" s="67"/>
    </row>
    <row r="63" spans="1:4" s="15" customFormat="1" x14ac:dyDescent="0.25">
      <c r="A63" s="67"/>
      <c r="D63" s="67"/>
    </row>
    <row r="64" spans="1:4" s="15" customFormat="1" x14ac:dyDescent="0.25">
      <c r="A64" s="67"/>
      <c r="D64" s="67"/>
    </row>
    <row r="65" spans="1:4" s="15" customFormat="1" x14ac:dyDescent="0.25">
      <c r="A65" s="67"/>
      <c r="B65" s="74"/>
      <c r="C65" s="73"/>
      <c r="D65" s="67"/>
    </row>
    <row r="66" spans="1:4" s="15" customFormat="1" x14ac:dyDescent="0.25">
      <c r="A66" s="67"/>
      <c r="D66" s="67"/>
    </row>
    <row r="67" spans="1:4" s="15" customFormat="1" x14ac:dyDescent="0.25">
      <c r="A67" s="67"/>
      <c r="D67" s="67"/>
    </row>
    <row r="68" spans="1:4" s="15" customFormat="1" x14ac:dyDescent="0.25">
      <c r="A68" s="67"/>
      <c r="D68" s="67"/>
    </row>
    <row r="69" spans="1:4" s="15" customFormat="1" x14ac:dyDescent="0.25">
      <c r="A69" s="67"/>
      <c r="D69" s="67"/>
    </row>
    <row r="70" spans="1:4" s="15" customFormat="1" x14ac:dyDescent="0.25">
      <c r="A70" s="67"/>
      <c r="D70" s="67"/>
    </row>
    <row r="71" spans="1:4" s="15" customFormat="1" x14ac:dyDescent="0.25">
      <c r="A71" s="67"/>
      <c r="D71" s="67"/>
    </row>
    <row r="72" spans="1:4" s="15" customFormat="1" x14ac:dyDescent="0.25">
      <c r="A72" s="67"/>
      <c r="D72" s="67"/>
    </row>
    <row r="73" spans="1:4" s="15" customFormat="1" x14ac:dyDescent="0.25">
      <c r="A73" s="67"/>
      <c r="D73" s="67"/>
    </row>
    <row r="74" spans="1:4" s="15" customFormat="1" x14ac:dyDescent="0.25">
      <c r="A74" s="67"/>
      <c r="D74" s="67"/>
    </row>
    <row r="75" spans="1:4" s="15" customFormat="1" x14ac:dyDescent="0.25">
      <c r="A75" s="67"/>
      <c r="B75" s="72"/>
      <c r="C75" s="73"/>
      <c r="D75" s="67"/>
    </row>
    <row r="76" spans="1:4" s="15" customFormat="1" x14ac:dyDescent="0.25">
      <c r="A76" s="67"/>
      <c r="D76" s="67"/>
    </row>
    <row r="77" spans="1:4" s="15" customFormat="1" x14ac:dyDescent="0.25">
      <c r="A77" s="67"/>
      <c r="B77" s="71"/>
      <c r="C77" s="69"/>
      <c r="D77" s="67"/>
    </row>
    <row r="78" spans="1:4" s="15" customFormat="1" x14ac:dyDescent="0.25">
      <c r="A78" s="67"/>
      <c r="D78" s="67"/>
    </row>
    <row r="79" spans="1:4" s="15" customFormat="1" x14ac:dyDescent="0.25">
      <c r="A79" s="67"/>
      <c r="D79" s="67"/>
    </row>
    <row r="80" spans="1:4" s="15" customFormat="1" x14ac:dyDescent="0.25">
      <c r="A80" s="67"/>
      <c r="D80" s="67"/>
    </row>
    <row r="81" spans="1:4" s="15" customFormat="1" x14ac:dyDescent="0.25">
      <c r="A81" s="67"/>
      <c r="D81" s="67"/>
    </row>
    <row r="82" spans="1:4" s="15" customFormat="1" x14ac:dyDescent="0.25">
      <c r="A82" s="67"/>
      <c r="D82" s="67"/>
    </row>
    <row r="83" spans="1:4" s="15" customFormat="1" x14ac:dyDescent="0.25">
      <c r="A83" s="67"/>
      <c r="D83" s="67"/>
    </row>
    <row r="84" spans="1:4" s="15" customFormat="1" x14ac:dyDescent="0.25">
      <c r="A84" s="67"/>
      <c r="D84" s="67"/>
    </row>
    <row r="85" spans="1:4" s="15" customFormat="1" x14ac:dyDescent="0.25">
      <c r="A85" s="67"/>
      <c r="D85" s="67"/>
    </row>
    <row r="86" spans="1:4" s="15" customFormat="1" x14ac:dyDescent="0.25">
      <c r="A86" s="67"/>
      <c r="D86" s="67"/>
    </row>
    <row r="87" spans="1:4" s="15" customFormat="1" x14ac:dyDescent="0.25">
      <c r="A87" s="67"/>
      <c r="D87" s="67"/>
    </row>
    <row r="88" spans="1:4" s="15" customFormat="1" x14ac:dyDescent="0.25">
      <c r="A88" s="67"/>
      <c r="D88" s="67"/>
    </row>
    <row r="89" spans="1:4" s="15" customFormat="1" x14ac:dyDescent="0.25">
      <c r="A89" s="67"/>
      <c r="D89" s="67"/>
    </row>
    <row r="90" spans="1:4" s="15" customFormat="1" x14ac:dyDescent="0.25">
      <c r="A90" s="67"/>
      <c r="D90" s="67"/>
    </row>
    <row r="91" spans="1:4" s="15" customFormat="1" x14ac:dyDescent="0.25">
      <c r="A91" s="67"/>
      <c r="D91" s="67"/>
    </row>
    <row r="92" spans="1:4" s="15" customFormat="1" x14ac:dyDescent="0.25">
      <c r="A92" s="67"/>
      <c r="D92" s="67"/>
    </row>
    <row r="93" spans="1:4" s="15" customFormat="1" x14ac:dyDescent="0.25">
      <c r="A93" s="67"/>
      <c r="D93" s="67"/>
    </row>
    <row r="94" spans="1:4" s="15" customFormat="1" x14ac:dyDescent="0.25">
      <c r="A94" s="67"/>
      <c r="D94" s="67"/>
    </row>
    <row r="95" spans="1:4" s="15" customFormat="1" x14ac:dyDescent="0.25">
      <c r="A95" s="67"/>
      <c r="D95" s="67"/>
    </row>
    <row r="96" spans="1:4" s="15" customFormat="1" x14ac:dyDescent="0.25">
      <c r="A96" s="67"/>
      <c r="D96" s="67"/>
    </row>
    <row r="97" spans="1:4" s="15" customFormat="1" x14ac:dyDescent="0.25">
      <c r="A97" s="67"/>
      <c r="D97" s="67"/>
    </row>
    <row r="98" spans="1:4" s="15" customFormat="1" x14ac:dyDescent="0.25">
      <c r="A98" s="67"/>
      <c r="D98" s="67"/>
    </row>
    <row r="99" spans="1:4" s="15" customFormat="1" x14ac:dyDescent="0.25">
      <c r="A99" s="67"/>
      <c r="D99" s="67"/>
    </row>
    <row r="100" spans="1:4" s="15" customFormat="1" x14ac:dyDescent="0.25">
      <c r="A100" s="67"/>
      <c r="D100" s="67"/>
    </row>
    <row r="101" spans="1:4" s="15" customFormat="1" x14ac:dyDescent="0.25">
      <c r="A101" s="67"/>
      <c r="D101" s="67"/>
    </row>
    <row r="102" spans="1:4" s="15" customFormat="1" x14ac:dyDescent="0.25">
      <c r="A102" s="67"/>
      <c r="D102" s="67"/>
    </row>
    <row r="103" spans="1:4" s="15" customFormat="1" x14ac:dyDescent="0.25">
      <c r="A103" s="67"/>
      <c r="D103" s="67"/>
    </row>
    <row r="104" spans="1:4" s="15" customFormat="1" x14ac:dyDescent="0.25">
      <c r="A104" s="67"/>
      <c r="D104" s="67"/>
    </row>
    <row r="105" spans="1:4" s="15" customFormat="1" x14ac:dyDescent="0.25">
      <c r="A105" s="67"/>
      <c r="D105" s="67"/>
    </row>
    <row r="106" spans="1:4" s="15" customFormat="1" x14ac:dyDescent="0.25">
      <c r="A106" s="67"/>
      <c r="D106" s="67"/>
    </row>
    <row r="107" spans="1:4" s="15" customFormat="1" x14ac:dyDescent="0.25">
      <c r="A107" s="67"/>
      <c r="D107" s="67"/>
    </row>
    <row r="108" spans="1:4" s="15" customFormat="1" x14ac:dyDescent="0.25">
      <c r="A108" s="67"/>
      <c r="D108" s="67"/>
    </row>
    <row r="109" spans="1:4" s="15" customFormat="1" x14ac:dyDescent="0.25">
      <c r="A109" s="67"/>
      <c r="D109" s="67"/>
    </row>
    <row r="110" spans="1:4" s="15" customFormat="1" x14ac:dyDescent="0.25">
      <c r="A110" s="67"/>
      <c r="D110" s="67"/>
    </row>
    <row r="111" spans="1:4" s="15" customFormat="1" x14ac:dyDescent="0.25">
      <c r="A111" s="67"/>
      <c r="D111" s="67"/>
    </row>
    <row r="112" spans="1:4" s="15" customFormat="1" x14ac:dyDescent="0.25">
      <c r="A112" s="67"/>
      <c r="D112" s="67"/>
    </row>
    <row r="113" spans="1:4" s="15" customFormat="1" x14ac:dyDescent="0.25">
      <c r="A113" s="67"/>
      <c r="D113" s="67"/>
    </row>
    <row r="114" spans="1:4" s="15" customFormat="1" x14ac:dyDescent="0.25">
      <c r="A114" s="67"/>
      <c r="D114" s="67"/>
    </row>
    <row r="115" spans="1:4" s="15" customFormat="1" x14ac:dyDescent="0.25">
      <c r="A115" s="67"/>
      <c r="D115" s="67"/>
    </row>
    <row r="116" spans="1:4" s="15" customFormat="1" x14ac:dyDescent="0.25">
      <c r="A116" s="67"/>
      <c r="D116" s="67"/>
    </row>
    <row r="117" spans="1:4" s="15" customFormat="1" x14ac:dyDescent="0.25">
      <c r="A117" s="67"/>
      <c r="D117" s="67"/>
    </row>
    <row r="118" spans="1:4" s="15" customFormat="1" x14ac:dyDescent="0.25">
      <c r="A118" s="67"/>
      <c r="D118" s="67"/>
    </row>
    <row r="119" spans="1:4" s="15" customFormat="1" x14ac:dyDescent="0.25">
      <c r="A119" s="67"/>
      <c r="D119" s="67"/>
    </row>
    <row r="120" spans="1:4" s="15" customFormat="1" x14ac:dyDescent="0.25">
      <c r="A120" s="67"/>
      <c r="D120" s="67"/>
    </row>
    <row r="121" spans="1:4" s="15" customFormat="1" x14ac:dyDescent="0.25">
      <c r="A121" s="67"/>
      <c r="D121" s="67"/>
    </row>
    <row r="122" spans="1:4" s="15" customFormat="1" x14ac:dyDescent="0.25">
      <c r="A122" s="67"/>
      <c r="D122" s="67"/>
    </row>
    <row r="123" spans="1:4" s="15" customFormat="1" x14ac:dyDescent="0.25">
      <c r="A123" s="67"/>
      <c r="D123" s="67"/>
    </row>
    <row r="124" spans="1:4" s="15" customFormat="1" x14ac:dyDescent="0.25">
      <c r="A124" s="67"/>
      <c r="D124" s="67"/>
    </row>
    <row r="125" spans="1:4" s="15" customFormat="1" x14ac:dyDescent="0.25">
      <c r="A125" s="67"/>
      <c r="D125" s="67"/>
    </row>
    <row r="126" spans="1:4" s="15" customFormat="1" x14ac:dyDescent="0.25">
      <c r="A126" s="67"/>
      <c r="D126" s="67"/>
    </row>
    <row r="127" spans="1:4" s="15" customFormat="1" x14ac:dyDescent="0.25">
      <c r="A127" s="67"/>
      <c r="D127" s="67"/>
    </row>
    <row r="128" spans="1:4" s="15" customFormat="1" x14ac:dyDescent="0.25">
      <c r="A128" s="67"/>
      <c r="D128" s="67"/>
    </row>
    <row r="129" spans="1:4" s="15" customFormat="1" x14ac:dyDescent="0.25">
      <c r="A129" s="67"/>
      <c r="D129" s="67"/>
    </row>
    <row r="130" spans="1:4" s="15" customFormat="1" x14ac:dyDescent="0.25">
      <c r="A130" s="67"/>
      <c r="D130" s="67"/>
    </row>
    <row r="131" spans="1:4" s="15" customFormat="1" x14ac:dyDescent="0.25">
      <c r="A131" s="67"/>
      <c r="D131" s="67"/>
    </row>
    <row r="132" spans="1:4" s="15" customFormat="1" x14ac:dyDescent="0.25">
      <c r="A132" s="67"/>
      <c r="D132" s="67"/>
    </row>
    <row r="133" spans="1:4" s="15" customFormat="1" x14ac:dyDescent="0.25">
      <c r="A133" s="67"/>
      <c r="D133" s="67"/>
    </row>
    <row r="134" spans="1:4" s="15" customFormat="1" x14ac:dyDescent="0.25">
      <c r="A134" s="67"/>
      <c r="D134" s="67"/>
    </row>
    <row r="135" spans="1:4" s="15" customFormat="1" x14ac:dyDescent="0.25">
      <c r="A135" s="67"/>
      <c r="D135" s="67"/>
    </row>
    <row r="136" spans="1:4" s="15" customFormat="1" x14ac:dyDescent="0.25">
      <c r="A136" s="67"/>
      <c r="D136" s="67"/>
    </row>
    <row r="137" spans="1:4" s="15" customFormat="1" x14ac:dyDescent="0.25">
      <c r="A137" s="67"/>
      <c r="D137" s="67"/>
    </row>
    <row r="138" spans="1:4" s="15" customFormat="1" x14ac:dyDescent="0.25">
      <c r="A138" s="67"/>
      <c r="D138" s="67"/>
    </row>
    <row r="139" spans="1:4" s="15" customFormat="1" x14ac:dyDescent="0.25">
      <c r="A139" s="67"/>
      <c r="D139" s="67"/>
    </row>
  </sheetData>
  <mergeCells count="2">
    <mergeCell ref="A3:E3"/>
    <mergeCell ref="A4:E4"/>
  </mergeCells>
  <phoneticPr fontId="6" type="noConversion"/>
  <conditionalFormatting sqref="C5">
    <cfRule type="expression" dxfId="413" priority="73">
      <formula>$C$5&amp;$D$5="SelectMandatory"</formula>
    </cfRule>
  </conditionalFormatting>
  <conditionalFormatting sqref="C6">
    <cfRule type="expression" dxfId="412" priority="1">
      <formula>$D$6="Not Required"</formula>
    </cfRule>
    <cfRule type="cellIs" priority="2" operator="notEqual">
      <formula>""</formula>
    </cfRule>
    <cfRule type="expression" dxfId="411" priority="3">
      <formula>$D$6="Mandatory"</formula>
    </cfRule>
  </conditionalFormatting>
  <conditionalFormatting sqref="C7">
    <cfRule type="expression" dxfId="410" priority="67">
      <formula>$D$7="Not Required"</formula>
    </cfRule>
    <cfRule type="cellIs" dxfId="409" priority="68" operator="notEqual">
      <formula>""</formula>
    </cfRule>
    <cfRule type="expression" dxfId="408" priority="69">
      <formula>$D$7="Mandatory"</formula>
    </cfRule>
  </conditionalFormatting>
  <conditionalFormatting sqref="C8">
    <cfRule type="expression" dxfId="407" priority="70">
      <formula>$D$8="Not Required"</formula>
    </cfRule>
    <cfRule type="cellIs" dxfId="406" priority="71" operator="notEqual">
      <formula>""</formula>
    </cfRule>
    <cfRule type="expression" dxfId="405" priority="72">
      <formula>$D$8="Mandatory"</formula>
    </cfRule>
  </conditionalFormatting>
  <conditionalFormatting sqref="C9">
    <cfRule type="expression" dxfId="404" priority="66">
      <formula>$C$9&amp;$D$9="SelectMandatory"</formula>
    </cfRule>
  </conditionalFormatting>
  <conditionalFormatting sqref="C10">
    <cfRule type="expression" dxfId="403" priority="64">
      <formula>$D$10="Not Required"</formula>
    </cfRule>
    <cfRule type="expression" dxfId="402" priority="65">
      <formula>$C$10&amp;$D$10="SelectMandatory"</formula>
    </cfRule>
  </conditionalFormatting>
  <conditionalFormatting sqref="C11">
    <cfRule type="expression" dxfId="401" priority="61">
      <formula>$D$11="Not Required"</formula>
    </cfRule>
    <cfRule type="cellIs" dxfId="400" priority="62" operator="notEqual">
      <formula>""</formula>
    </cfRule>
    <cfRule type="expression" dxfId="399" priority="63">
      <formula>$D$11="Mandatory"</formula>
    </cfRule>
  </conditionalFormatting>
  <conditionalFormatting sqref="C12">
    <cfRule type="expression" dxfId="398" priority="49">
      <formula>$D$12="Not Required"</formula>
    </cfRule>
    <cfRule type="cellIs" dxfId="397" priority="50" operator="notEqual">
      <formula>""</formula>
    </cfRule>
    <cfRule type="expression" dxfId="396" priority="51">
      <formula>$D$12="Mandatory"</formula>
    </cfRule>
  </conditionalFormatting>
  <conditionalFormatting sqref="C13">
    <cfRule type="expression" dxfId="395" priority="55">
      <formula>$D$13="Not Required"</formula>
    </cfRule>
    <cfRule type="cellIs" dxfId="394" priority="56" operator="notEqual">
      <formula>""</formula>
    </cfRule>
    <cfRule type="expression" dxfId="393" priority="57">
      <formula>$D$13="Mandatory"</formula>
    </cfRule>
  </conditionalFormatting>
  <conditionalFormatting sqref="C14">
    <cfRule type="expression" dxfId="392" priority="52">
      <formula>$D$14="Not Required"</formula>
    </cfRule>
    <cfRule type="cellIs" dxfId="391" priority="53" operator="notEqual">
      <formula>""</formula>
    </cfRule>
    <cfRule type="expression" dxfId="390" priority="54">
      <formula>$D$14="Mandatory"</formula>
    </cfRule>
  </conditionalFormatting>
  <conditionalFormatting sqref="C15">
    <cfRule type="expression" dxfId="389" priority="58">
      <formula>$D$15="Not Required"</formula>
    </cfRule>
    <cfRule type="cellIs" dxfId="388" priority="59" operator="notEqual">
      <formula>""</formula>
    </cfRule>
    <cfRule type="expression" dxfId="387" priority="60">
      <formula>$D$15="Mandatory"</formula>
    </cfRule>
  </conditionalFormatting>
  <conditionalFormatting sqref="C16">
    <cfRule type="expression" dxfId="386" priority="46">
      <formula>$D$16="Not Required"</formula>
    </cfRule>
    <cfRule type="cellIs" dxfId="385" priority="47" operator="notEqual">
      <formula>""</formula>
    </cfRule>
    <cfRule type="expression" dxfId="384" priority="48">
      <formula>$D$16="Mandatory"</formula>
    </cfRule>
  </conditionalFormatting>
  <conditionalFormatting sqref="C18">
    <cfRule type="expression" dxfId="383" priority="45">
      <formula>$C$18&amp;$D$18="SelectMandatory"</formula>
    </cfRule>
  </conditionalFormatting>
  <conditionalFormatting sqref="C19">
    <cfRule type="cellIs" dxfId="382" priority="10" operator="notEqual">
      <formula>""</formula>
    </cfRule>
    <cfRule type="expression" dxfId="381" priority="11">
      <formula>$D$19="Mandatory"</formula>
    </cfRule>
  </conditionalFormatting>
  <conditionalFormatting sqref="C20">
    <cfRule type="expression" dxfId="380" priority="8">
      <formula>$C20&amp;D20="SelectMandatory"</formula>
    </cfRule>
  </conditionalFormatting>
  <conditionalFormatting sqref="C21">
    <cfRule type="expression" dxfId="379" priority="7">
      <formula>$D$21="Not Required"</formula>
    </cfRule>
    <cfRule type="expression" dxfId="378" priority="12">
      <formula>$C$21&amp;$D$21="SelectMandatory"</formula>
    </cfRule>
  </conditionalFormatting>
  <conditionalFormatting sqref="C22">
    <cfRule type="expression" dxfId="377" priority="13">
      <formula>$D$22="Not Required"</formula>
    </cfRule>
    <cfRule type="cellIs" dxfId="376" priority="14" operator="notEqual">
      <formula>""</formula>
    </cfRule>
    <cfRule type="expression" dxfId="375" priority="15">
      <formula>$D$22="Mandatory"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1DD353A5-0D17-4EDB-92A8-27ED413D5EE0}">
          <x14:formula1>
            <xm:f>'List Formulas'!$AF$2:$AF$4</xm:f>
          </x14:formula1>
          <xm:sqref>C10</xm:sqref>
        </x14:dataValidation>
        <x14:dataValidation type="list" allowBlank="1" showInputMessage="1" showErrorMessage="1" xr:uid="{5E41352D-675A-42C7-8602-D50C3C20910E}">
          <x14:formula1>
            <xm:f>'List Formulas'!$AE$2:$AE$4</xm:f>
          </x14:formula1>
          <xm:sqref>C9</xm:sqref>
        </x14:dataValidation>
        <x14:dataValidation type="list" allowBlank="1" showInputMessage="1" showErrorMessage="1" xr:uid="{5BD2F682-2719-4E02-9D90-848DA702B626}">
          <x14:formula1>
            <xm:f>'List Formulas'!$AD$2:$AD$4</xm:f>
          </x14:formula1>
          <xm:sqref>C5</xm:sqref>
        </x14:dataValidation>
        <x14:dataValidation type="list" allowBlank="1" showInputMessage="1" showErrorMessage="1" xr:uid="{DEC9933A-5AD5-45BA-8FFE-60109AF6C893}">
          <x14:formula1>
            <xm:f>'List Formulas'!$AG$2:$AG$7</xm:f>
          </x14:formula1>
          <xm:sqref>C18</xm:sqref>
        </x14:dataValidation>
        <x14:dataValidation type="list" allowBlank="1" showInputMessage="1" showErrorMessage="1" xr:uid="{1CDC911A-D9B9-43D4-87F0-621D14048C46}">
          <x14:formula1>
            <xm:f>'List Formulas'!$AI$2:$AI$4</xm:f>
          </x14:formula1>
          <xm:sqref>C21</xm:sqref>
        </x14:dataValidation>
        <x14:dataValidation type="list" allowBlank="1" showInputMessage="1" showErrorMessage="1" xr:uid="{BF64B135-DEDA-4BFD-9468-B2A9E7ADEC10}">
          <x14:formula1>
            <xm:f>'List Formulas'!$AH$2:$AH$4</xm:f>
          </x14:formula1>
          <xm:sqref>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5CE6-7BD7-4FCB-B3C3-E99DD6AD102E}">
  <sheetPr>
    <tabColor theme="5" tint="0.39997558519241921"/>
    <pageSetUpPr fitToPage="1"/>
  </sheetPr>
  <dimension ref="A1:BU130"/>
  <sheetViews>
    <sheetView zoomScaleNormal="100" workbookViewId="0">
      <pane ySplit="4" topLeftCell="A5" activePane="bottomLeft" state="frozen"/>
      <selection activeCell="C11" sqref="C11"/>
      <selection pane="bottomLeft" activeCell="E27" sqref="E27"/>
    </sheetView>
  </sheetViews>
  <sheetFormatPr defaultRowHeight="12.5" x14ac:dyDescent="0.25"/>
  <cols>
    <col min="1" max="1" width="5.6328125" style="1" customWidth="1"/>
    <col min="2" max="2" width="46.1796875" style="2" customWidth="1"/>
    <col min="3" max="3" width="36.08984375" style="2" customWidth="1"/>
    <col min="4" max="4" width="23.90625" style="2" customWidth="1"/>
    <col min="5" max="5" width="53.6328125" style="2" customWidth="1"/>
    <col min="6" max="6" width="27.453125" style="15" customWidth="1"/>
    <col min="7" max="73" width="8.7265625" style="15"/>
    <col min="74" max="16384" width="8.7265625" style="2"/>
  </cols>
  <sheetData>
    <row r="1" spans="1:6" ht="15.5" x14ac:dyDescent="0.35">
      <c r="A1" s="10" t="s">
        <v>443</v>
      </c>
      <c r="B1" s="13"/>
      <c r="C1" s="14"/>
      <c r="D1" s="10" t="s">
        <v>432</v>
      </c>
      <c r="E1" s="101"/>
      <c r="F1" s="3"/>
    </row>
    <row r="2" spans="1:6" ht="25" x14ac:dyDescent="0.3">
      <c r="A2" s="112"/>
      <c r="B2" s="113" t="s">
        <v>0</v>
      </c>
      <c r="C2" s="114" t="s">
        <v>1</v>
      </c>
      <c r="D2" s="115" t="s">
        <v>499</v>
      </c>
      <c r="E2" s="116" t="s">
        <v>12</v>
      </c>
    </row>
    <row r="3" spans="1:6" s="15" customFormat="1" ht="13" x14ac:dyDescent="0.3">
      <c r="A3" s="167" t="s">
        <v>61</v>
      </c>
      <c r="B3" s="167"/>
      <c r="C3" s="167"/>
      <c r="D3" s="167"/>
      <c r="E3" s="168"/>
    </row>
    <row r="4" spans="1:6" s="4" customFormat="1" ht="13" x14ac:dyDescent="0.3">
      <c r="A4" s="171" t="s">
        <v>544</v>
      </c>
      <c r="B4" s="171"/>
      <c r="C4" s="171"/>
      <c r="D4" s="171"/>
      <c r="E4" s="172"/>
    </row>
    <row r="5" spans="1:6" s="15" customFormat="1" ht="25.5" x14ac:dyDescent="0.25">
      <c r="A5" s="17" t="s">
        <v>264</v>
      </c>
      <c r="B5" s="96" t="s">
        <v>517</v>
      </c>
      <c r="C5" s="97" t="s">
        <v>159</v>
      </c>
      <c r="D5" s="12" t="s">
        <v>157</v>
      </c>
      <c r="E5" s="96" t="s">
        <v>523</v>
      </c>
    </row>
    <row r="6" spans="1:6" s="15" customFormat="1" ht="25" x14ac:dyDescent="0.25">
      <c r="A6" s="17" t="s">
        <v>265</v>
      </c>
      <c r="B6" s="96" t="s">
        <v>71</v>
      </c>
      <c r="C6" s="33"/>
      <c r="D6" s="12" t="str">
        <f>IF(C5="Yes","Not Required","Mandatory")</f>
        <v>Mandatory</v>
      </c>
      <c r="E6" s="96" t="s">
        <v>35</v>
      </c>
    </row>
    <row r="7" spans="1:6" s="15" customFormat="1" ht="25.5" x14ac:dyDescent="0.25">
      <c r="A7" s="17" t="s">
        <v>266</v>
      </c>
      <c r="B7" s="96" t="s">
        <v>518</v>
      </c>
      <c r="C7" s="33"/>
      <c r="D7" s="12" t="str">
        <f>IF(C5="Yes","Mandatory","Not Required")</f>
        <v>Not Required</v>
      </c>
      <c r="E7" s="96" t="s">
        <v>506</v>
      </c>
    </row>
    <row r="8" spans="1:6" s="15" customFormat="1" ht="25" x14ac:dyDescent="0.25">
      <c r="A8" s="17" t="s">
        <v>267</v>
      </c>
      <c r="B8" s="96" t="s">
        <v>519</v>
      </c>
      <c r="C8" s="109"/>
      <c r="D8" s="12" t="str">
        <f>IF(C5="Yes","Mandatory","Not Required")</f>
        <v>Not Required</v>
      </c>
      <c r="E8" s="12" t="s">
        <v>93</v>
      </c>
    </row>
    <row r="9" spans="1:6" s="15" customFormat="1" ht="14.5" customHeight="1" x14ac:dyDescent="0.25">
      <c r="A9" s="17" t="s">
        <v>268</v>
      </c>
      <c r="B9" s="96" t="s">
        <v>47</v>
      </c>
      <c r="C9" s="99" t="s">
        <v>159</v>
      </c>
      <c r="D9" s="12" t="s">
        <v>157</v>
      </c>
      <c r="E9" s="12"/>
    </row>
    <row r="10" spans="1:6" s="15" customFormat="1" ht="15.5" customHeight="1" x14ac:dyDescent="0.25">
      <c r="A10" s="17" t="s">
        <v>269</v>
      </c>
      <c r="B10" s="96" t="s">
        <v>48</v>
      </c>
      <c r="C10" s="100" t="s">
        <v>159</v>
      </c>
      <c r="D10" s="12" t="str">
        <f>IF(C9="No","Not Required","Mandatory")</f>
        <v>Mandatory</v>
      </c>
      <c r="E10" s="12"/>
    </row>
    <row r="11" spans="1:6" s="15" customFormat="1" ht="15.5" customHeight="1" x14ac:dyDescent="0.25">
      <c r="A11" s="17" t="s">
        <v>270</v>
      </c>
      <c r="B11" s="96" t="s">
        <v>2</v>
      </c>
      <c r="C11" s="47"/>
      <c r="D11" s="12" t="str">
        <f>IF(C9="No","Not Required","Mandatory")</f>
        <v>Mandatory</v>
      </c>
      <c r="E11" s="12"/>
    </row>
    <row r="12" spans="1:6" s="15" customFormat="1" ht="25" x14ac:dyDescent="0.25">
      <c r="A12" s="17" t="s">
        <v>271</v>
      </c>
      <c r="B12" s="96" t="s">
        <v>49</v>
      </c>
      <c r="C12" s="47"/>
      <c r="D12" s="12" t="str">
        <f>IF(C9="No","Not Required","Mandatory")</f>
        <v>Mandatory</v>
      </c>
      <c r="E12" s="12"/>
    </row>
    <row r="13" spans="1:6" s="15" customFormat="1" ht="25" x14ac:dyDescent="0.25">
      <c r="A13" s="17" t="s">
        <v>272</v>
      </c>
      <c r="B13" s="96" t="s">
        <v>520</v>
      </c>
      <c r="C13" s="48"/>
      <c r="D13" s="12" t="str">
        <f>IF(C9="No","Not Required","Mandatory")</f>
        <v>Mandatory</v>
      </c>
      <c r="E13" s="12"/>
    </row>
    <row r="14" spans="1:6" s="15" customFormat="1" ht="25" x14ac:dyDescent="0.25">
      <c r="A14" s="17" t="s">
        <v>273</v>
      </c>
      <c r="B14" s="96" t="s">
        <v>50</v>
      </c>
      <c r="C14" s="47"/>
      <c r="D14" s="11" t="str">
        <f>IF(C9="No","Mandatory",IF(C10="No","Mandatory","Not Required"))</f>
        <v>Not Required</v>
      </c>
      <c r="E14" s="12"/>
    </row>
    <row r="15" spans="1:6" s="15" customFormat="1" ht="25" x14ac:dyDescent="0.25">
      <c r="A15" s="17" t="s">
        <v>274</v>
      </c>
      <c r="B15" s="96" t="s">
        <v>521</v>
      </c>
      <c r="C15" s="48"/>
      <c r="D15" s="12" t="str">
        <f>IF(C9="No","Mandatory",IF(C10="No","Mandatory","Not Required"))</f>
        <v>Not Required</v>
      </c>
      <c r="E15" s="12"/>
    </row>
    <row r="16" spans="1:6" s="15" customFormat="1" x14ac:dyDescent="0.25">
      <c r="A16" s="67"/>
      <c r="B16" s="68"/>
    </row>
    <row r="17" spans="1:3" s="15" customFormat="1" x14ac:dyDescent="0.25">
      <c r="A17" s="67"/>
    </row>
    <row r="18" spans="1:3" s="15" customFormat="1" x14ac:dyDescent="0.25">
      <c r="A18" s="67"/>
      <c r="B18" s="68"/>
      <c r="C18" s="70"/>
    </row>
    <row r="19" spans="1:3" s="15" customFormat="1" x14ac:dyDescent="0.25">
      <c r="A19" s="67"/>
    </row>
    <row r="20" spans="1:3" s="15" customFormat="1" x14ac:dyDescent="0.25">
      <c r="A20" s="67"/>
    </row>
    <row r="21" spans="1:3" s="15" customFormat="1" x14ac:dyDescent="0.25">
      <c r="A21" s="67"/>
    </row>
    <row r="22" spans="1:3" s="15" customFormat="1" x14ac:dyDescent="0.25">
      <c r="A22" s="67"/>
      <c r="B22" s="68"/>
      <c r="C22" s="71"/>
    </row>
    <row r="23" spans="1:3" s="15" customFormat="1" x14ac:dyDescent="0.25">
      <c r="A23" s="67"/>
    </row>
    <row r="24" spans="1:3" s="15" customFormat="1" x14ac:dyDescent="0.25">
      <c r="A24" s="67"/>
      <c r="B24" s="72"/>
      <c r="C24" s="73"/>
    </row>
    <row r="25" spans="1:3" s="15" customFormat="1" x14ac:dyDescent="0.25">
      <c r="A25" s="67"/>
    </row>
    <row r="26" spans="1:3" s="15" customFormat="1" x14ac:dyDescent="0.25">
      <c r="A26" s="67"/>
    </row>
    <row r="27" spans="1:3" s="15" customFormat="1" x14ac:dyDescent="0.25">
      <c r="A27" s="67"/>
    </row>
    <row r="28" spans="1:3" s="15" customFormat="1" x14ac:dyDescent="0.25">
      <c r="A28" s="67"/>
    </row>
    <row r="29" spans="1:3" s="15" customFormat="1" x14ac:dyDescent="0.25">
      <c r="A29" s="67"/>
    </row>
    <row r="30" spans="1:3" s="15" customFormat="1" x14ac:dyDescent="0.25">
      <c r="A30" s="67"/>
      <c r="B30" s="74"/>
      <c r="C30" s="73"/>
    </row>
    <row r="31" spans="1:3" s="15" customFormat="1" x14ac:dyDescent="0.25">
      <c r="A31" s="67"/>
    </row>
    <row r="32" spans="1:3" s="15" customFormat="1" x14ac:dyDescent="0.25">
      <c r="A32" s="67"/>
    </row>
    <row r="33" spans="1:3" s="15" customFormat="1" x14ac:dyDescent="0.25">
      <c r="A33" s="67"/>
    </row>
    <row r="34" spans="1:3" s="15" customFormat="1" x14ac:dyDescent="0.25">
      <c r="A34" s="67"/>
    </row>
    <row r="35" spans="1:3" s="15" customFormat="1" x14ac:dyDescent="0.25">
      <c r="A35" s="67"/>
    </row>
    <row r="36" spans="1:3" s="15" customFormat="1" x14ac:dyDescent="0.25">
      <c r="A36" s="67"/>
    </row>
    <row r="37" spans="1:3" s="15" customFormat="1" x14ac:dyDescent="0.25">
      <c r="A37" s="67"/>
    </row>
    <row r="38" spans="1:3" s="15" customFormat="1" x14ac:dyDescent="0.25">
      <c r="A38" s="67"/>
      <c r="B38" s="74"/>
      <c r="C38" s="73"/>
    </row>
    <row r="39" spans="1:3" s="15" customFormat="1" x14ac:dyDescent="0.25">
      <c r="A39" s="67"/>
    </row>
    <row r="40" spans="1:3" s="15" customFormat="1" x14ac:dyDescent="0.25">
      <c r="A40" s="67"/>
    </row>
    <row r="41" spans="1:3" s="15" customFormat="1" x14ac:dyDescent="0.25">
      <c r="A41" s="67"/>
    </row>
    <row r="42" spans="1:3" s="15" customFormat="1" x14ac:dyDescent="0.25">
      <c r="A42" s="67"/>
    </row>
    <row r="43" spans="1:3" s="15" customFormat="1" x14ac:dyDescent="0.25">
      <c r="A43" s="67"/>
    </row>
    <row r="44" spans="1:3" s="15" customFormat="1" x14ac:dyDescent="0.25">
      <c r="A44" s="67"/>
    </row>
    <row r="45" spans="1:3" s="15" customFormat="1" x14ac:dyDescent="0.25">
      <c r="A45" s="67"/>
    </row>
    <row r="46" spans="1:3" s="15" customFormat="1" x14ac:dyDescent="0.25">
      <c r="A46" s="67"/>
    </row>
    <row r="47" spans="1:3" s="15" customFormat="1" x14ac:dyDescent="0.25">
      <c r="A47" s="67"/>
      <c r="B47" s="74"/>
      <c r="C47" s="73"/>
    </row>
    <row r="48" spans="1:3" s="15" customFormat="1" x14ac:dyDescent="0.25">
      <c r="A48" s="67"/>
    </row>
    <row r="49" spans="1:3" s="15" customFormat="1" x14ac:dyDescent="0.25">
      <c r="A49" s="67"/>
    </row>
    <row r="50" spans="1:3" s="15" customFormat="1" x14ac:dyDescent="0.25">
      <c r="A50" s="67"/>
    </row>
    <row r="51" spans="1:3" s="15" customFormat="1" x14ac:dyDescent="0.25">
      <c r="A51" s="67"/>
    </row>
    <row r="52" spans="1:3" s="15" customFormat="1" x14ac:dyDescent="0.25">
      <c r="A52" s="67"/>
    </row>
    <row r="53" spans="1:3" s="15" customFormat="1" x14ac:dyDescent="0.25">
      <c r="A53" s="67"/>
    </row>
    <row r="54" spans="1:3" s="15" customFormat="1" x14ac:dyDescent="0.25">
      <c r="A54" s="67"/>
    </row>
    <row r="55" spans="1:3" s="15" customFormat="1" x14ac:dyDescent="0.25">
      <c r="A55" s="67"/>
    </row>
    <row r="56" spans="1:3" s="15" customFormat="1" x14ac:dyDescent="0.25">
      <c r="A56" s="67"/>
      <c r="B56" s="74"/>
      <c r="C56" s="73"/>
    </row>
    <row r="57" spans="1:3" s="15" customFormat="1" x14ac:dyDescent="0.25">
      <c r="A57" s="67"/>
    </row>
    <row r="58" spans="1:3" s="15" customFormat="1" x14ac:dyDescent="0.25">
      <c r="A58" s="67"/>
    </row>
    <row r="59" spans="1:3" s="15" customFormat="1" x14ac:dyDescent="0.25">
      <c r="A59" s="67"/>
    </row>
    <row r="60" spans="1:3" s="15" customFormat="1" x14ac:dyDescent="0.25">
      <c r="A60" s="67"/>
    </row>
    <row r="61" spans="1:3" s="15" customFormat="1" x14ac:dyDescent="0.25">
      <c r="A61" s="67"/>
    </row>
    <row r="62" spans="1:3" s="15" customFormat="1" x14ac:dyDescent="0.25">
      <c r="A62" s="67"/>
    </row>
    <row r="63" spans="1:3" s="15" customFormat="1" x14ac:dyDescent="0.25">
      <c r="A63" s="67"/>
    </row>
    <row r="64" spans="1:3" s="15" customFormat="1" x14ac:dyDescent="0.25">
      <c r="A64" s="67"/>
    </row>
    <row r="65" spans="1:3" s="15" customFormat="1" x14ac:dyDescent="0.25">
      <c r="A65" s="67"/>
    </row>
    <row r="66" spans="1:3" s="15" customFormat="1" x14ac:dyDescent="0.25">
      <c r="A66" s="67"/>
      <c r="B66" s="72"/>
      <c r="C66" s="73"/>
    </row>
    <row r="67" spans="1:3" s="15" customFormat="1" x14ac:dyDescent="0.25">
      <c r="A67" s="67"/>
    </row>
    <row r="68" spans="1:3" s="15" customFormat="1" x14ac:dyDescent="0.25">
      <c r="A68" s="67"/>
      <c r="B68" s="71"/>
      <c r="C68" s="69"/>
    </row>
    <row r="69" spans="1:3" s="15" customFormat="1" x14ac:dyDescent="0.25">
      <c r="A69" s="67"/>
    </row>
    <row r="70" spans="1:3" s="15" customFormat="1" x14ac:dyDescent="0.25">
      <c r="A70" s="67"/>
    </row>
    <row r="71" spans="1:3" s="15" customFormat="1" x14ac:dyDescent="0.25">
      <c r="A71" s="67"/>
    </row>
    <row r="72" spans="1:3" s="15" customFormat="1" x14ac:dyDescent="0.25">
      <c r="A72" s="67"/>
    </row>
    <row r="73" spans="1:3" s="15" customFormat="1" x14ac:dyDescent="0.25">
      <c r="A73" s="67"/>
    </row>
    <row r="74" spans="1:3" s="15" customFormat="1" x14ac:dyDescent="0.25">
      <c r="A74" s="67"/>
    </row>
    <row r="75" spans="1:3" s="15" customFormat="1" x14ac:dyDescent="0.25">
      <c r="A75" s="67"/>
    </row>
    <row r="76" spans="1:3" s="15" customFormat="1" x14ac:dyDescent="0.25">
      <c r="A76" s="67"/>
    </row>
    <row r="77" spans="1:3" s="15" customFormat="1" x14ac:dyDescent="0.25">
      <c r="A77" s="67"/>
    </row>
    <row r="78" spans="1:3" s="15" customFormat="1" x14ac:dyDescent="0.25">
      <c r="A78" s="67"/>
    </row>
    <row r="79" spans="1:3" s="15" customFormat="1" x14ac:dyDescent="0.25">
      <c r="A79" s="67"/>
    </row>
    <row r="80" spans="1:3" s="15" customFormat="1" x14ac:dyDescent="0.25">
      <c r="A80" s="67"/>
    </row>
    <row r="81" spans="1:1" s="15" customFormat="1" x14ac:dyDescent="0.25">
      <c r="A81" s="67"/>
    </row>
    <row r="82" spans="1:1" s="15" customFormat="1" x14ac:dyDescent="0.25">
      <c r="A82" s="67"/>
    </row>
    <row r="83" spans="1:1" s="15" customFormat="1" x14ac:dyDescent="0.25">
      <c r="A83" s="67"/>
    </row>
    <row r="84" spans="1:1" s="15" customFormat="1" x14ac:dyDescent="0.25">
      <c r="A84" s="67"/>
    </row>
    <row r="85" spans="1:1" s="15" customFormat="1" x14ac:dyDescent="0.25">
      <c r="A85" s="67"/>
    </row>
    <row r="86" spans="1:1" s="15" customFormat="1" x14ac:dyDescent="0.25">
      <c r="A86" s="67"/>
    </row>
    <row r="87" spans="1:1" s="15" customFormat="1" x14ac:dyDescent="0.25">
      <c r="A87" s="67"/>
    </row>
    <row r="88" spans="1:1" s="15" customFormat="1" x14ac:dyDescent="0.25">
      <c r="A88" s="67"/>
    </row>
    <row r="89" spans="1:1" s="15" customFormat="1" x14ac:dyDescent="0.25">
      <c r="A89" s="67"/>
    </row>
    <row r="90" spans="1:1" s="15" customFormat="1" x14ac:dyDescent="0.25">
      <c r="A90" s="67"/>
    </row>
    <row r="91" spans="1:1" s="15" customFormat="1" x14ac:dyDescent="0.25">
      <c r="A91" s="67"/>
    </row>
    <row r="92" spans="1:1" s="15" customFormat="1" x14ac:dyDescent="0.25">
      <c r="A92" s="67"/>
    </row>
    <row r="93" spans="1:1" s="15" customFormat="1" x14ac:dyDescent="0.25">
      <c r="A93" s="67"/>
    </row>
    <row r="94" spans="1:1" s="15" customFormat="1" x14ac:dyDescent="0.25">
      <c r="A94" s="67"/>
    </row>
    <row r="95" spans="1:1" s="15" customFormat="1" x14ac:dyDescent="0.25">
      <c r="A95" s="67"/>
    </row>
    <row r="96" spans="1:1" s="15" customFormat="1" x14ac:dyDescent="0.25">
      <c r="A96" s="67"/>
    </row>
    <row r="97" spans="1:1" s="15" customFormat="1" x14ac:dyDescent="0.25">
      <c r="A97" s="67"/>
    </row>
    <row r="98" spans="1:1" s="15" customFormat="1" x14ac:dyDescent="0.25">
      <c r="A98" s="67"/>
    </row>
    <row r="99" spans="1:1" s="15" customFormat="1" x14ac:dyDescent="0.25">
      <c r="A99" s="67"/>
    </row>
    <row r="100" spans="1:1" s="15" customFormat="1" x14ac:dyDescent="0.25">
      <c r="A100" s="67"/>
    </row>
    <row r="101" spans="1:1" s="15" customFormat="1" x14ac:dyDescent="0.25">
      <c r="A101" s="67"/>
    </row>
    <row r="102" spans="1:1" s="15" customFormat="1" x14ac:dyDescent="0.25">
      <c r="A102" s="67"/>
    </row>
    <row r="103" spans="1:1" s="15" customFormat="1" x14ac:dyDescent="0.25">
      <c r="A103" s="67"/>
    </row>
    <row r="104" spans="1:1" s="15" customFormat="1" x14ac:dyDescent="0.25">
      <c r="A104" s="67"/>
    </row>
    <row r="105" spans="1:1" s="15" customFormat="1" x14ac:dyDescent="0.25">
      <c r="A105" s="67"/>
    </row>
    <row r="106" spans="1:1" s="15" customFormat="1" x14ac:dyDescent="0.25">
      <c r="A106" s="67"/>
    </row>
    <row r="107" spans="1:1" s="15" customFormat="1" x14ac:dyDescent="0.25">
      <c r="A107" s="67"/>
    </row>
    <row r="108" spans="1:1" s="15" customFormat="1" x14ac:dyDescent="0.25">
      <c r="A108" s="67"/>
    </row>
    <row r="109" spans="1:1" s="15" customFormat="1" x14ac:dyDescent="0.25">
      <c r="A109" s="67"/>
    </row>
    <row r="110" spans="1:1" s="15" customFormat="1" x14ac:dyDescent="0.25">
      <c r="A110" s="67"/>
    </row>
    <row r="111" spans="1:1" s="15" customFormat="1" x14ac:dyDescent="0.25">
      <c r="A111" s="67"/>
    </row>
    <row r="112" spans="1:1" s="15" customFormat="1" x14ac:dyDescent="0.25">
      <c r="A112" s="67"/>
    </row>
    <row r="113" spans="1:1" s="15" customFormat="1" x14ac:dyDescent="0.25">
      <c r="A113" s="67"/>
    </row>
    <row r="114" spans="1:1" s="15" customFormat="1" x14ac:dyDescent="0.25">
      <c r="A114" s="67"/>
    </row>
    <row r="115" spans="1:1" s="15" customFormat="1" x14ac:dyDescent="0.25">
      <c r="A115" s="67"/>
    </row>
    <row r="116" spans="1:1" s="15" customFormat="1" x14ac:dyDescent="0.25">
      <c r="A116" s="67"/>
    </row>
    <row r="117" spans="1:1" s="15" customFormat="1" x14ac:dyDescent="0.25">
      <c r="A117" s="67"/>
    </row>
    <row r="118" spans="1:1" s="15" customFormat="1" x14ac:dyDescent="0.25">
      <c r="A118" s="67"/>
    </row>
    <row r="119" spans="1:1" s="15" customFormat="1" x14ac:dyDescent="0.25">
      <c r="A119" s="67"/>
    </row>
    <row r="120" spans="1:1" s="15" customFormat="1" x14ac:dyDescent="0.25">
      <c r="A120" s="67"/>
    </row>
    <row r="121" spans="1:1" s="15" customFormat="1" x14ac:dyDescent="0.25">
      <c r="A121" s="67"/>
    </row>
    <row r="122" spans="1:1" s="15" customFormat="1" x14ac:dyDescent="0.25">
      <c r="A122" s="67"/>
    </row>
    <row r="123" spans="1:1" s="15" customFormat="1" x14ac:dyDescent="0.25">
      <c r="A123" s="67"/>
    </row>
    <row r="124" spans="1:1" s="15" customFormat="1" x14ac:dyDescent="0.25">
      <c r="A124" s="67"/>
    </row>
    <row r="125" spans="1:1" s="15" customFormat="1" x14ac:dyDescent="0.25">
      <c r="A125" s="67"/>
    </row>
    <row r="126" spans="1:1" s="15" customFormat="1" x14ac:dyDescent="0.25">
      <c r="A126" s="67"/>
    </row>
    <row r="127" spans="1:1" s="15" customFormat="1" x14ac:dyDescent="0.25">
      <c r="A127" s="67"/>
    </row>
    <row r="128" spans="1:1" s="15" customFormat="1" x14ac:dyDescent="0.25">
      <c r="A128" s="67"/>
    </row>
    <row r="129" spans="1:1" s="15" customFormat="1" x14ac:dyDescent="0.25">
      <c r="A129" s="67"/>
    </row>
    <row r="130" spans="1:1" s="15" customFormat="1" x14ac:dyDescent="0.25">
      <c r="A130" s="67"/>
    </row>
  </sheetData>
  <mergeCells count="2">
    <mergeCell ref="A3:E3"/>
    <mergeCell ref="A4:E4"/>
  </mergeCells>
  <phoneticPr fontId="6" type="noConversion"/>
  <conditionalFormatting sqref="C5">
    <cfRule type="expression" dxfId="374" priority="42">
      <formula>$C$5&amp;$D$5="SelectMandatory"</formula>
    </cfRule>
    <cfRule type="expression" dxfId="373" priority="183">
      <formula>#REF!&amp;#REF!="SelectMandatory"</formula>
    </cfRule>
  </conditionalFormatting>
  <conditionalFormatting sqref="C6">
    <cfRule type="expression" dxfId="372" priority="1">
      <formula>$D$6="Not Required"</formula>
    </cfRule>
    <cfRule type="cellIs" dxfId="371" priority="2" operator="notEqual">
      <formula>""</formula>
    </cfRule>
    <cfRule type="expression" dxfId="370" priority="3">
      <formula>$D$6="Mandatory"</formula>
    </cfRule>
  </conditionalFormatting>
  <conditionalFormatting sqref="C7">
    <cfRule type="expression" dxfId="369" priority="36">
      <formula>$D$7="Not Required"</formula>
    </cfRule>
    <cfRule type="cellIs" dxfId="368" priority="37" operator="notEqual">
      <formula>""</formula>
    </cfRule>
    <cfRule type="expression" dxfId="367" priority="38">
      <formula>$D$7="Mandatory"</formula>
    </cfRule>
  </conditionalFormatting>
  <conditionalFormatting sqref="C8">
    <cfRule type="expression" dxfId="366" priority="39">
      <formula>$D$8="Not Required"</formula>
    </cfRule>
    <cfRule type="cellIs" dxfId="365" priority="40" operator="notEqual">
      <formula>""</formula>
    </cfRule>
    <cfRule type="expression" dxfId="364" priority="41">
      <formula>$D$8="Mandatory"</formula>
    </cfRule>
  </conditionalFormatting>
  <conditionalFormatting sqref="C9">
    <cfRule type="expression" dxfId="363" priority="35">
      <formula>$C$9&amp;$D$9="SelectMandatory"</formula>
    </cfRule>
  </conditionalFormatting>
  <conditionalFormatting sqref="C10">
    <cfRule type="expression" dxfId="362" priority="33">
      <formula>$D$10="Not Required"</formula>
    </cfRule>
    <cfRule type="expression" dxfId="361" priority="34">
      <formula>$C$10&amp;$D$10="SelectMandatory"</formula>
    </cfRule>
  </conditionalFormatting>
  <conditionalFormatting sqref="C11">
    <cfRule type="expression" dxfId="360" priority="30">
      <formula>$D$11="Not Required"</formula>
    </cfRule>
    <cfRule type="cellIs" dxfId="359" priority="31" operator="notEqual">
      <formula>""</formula>
    </cfRule>
    <cfRule type="expression" dxfId="358" priority="32">
      <formula>$D$11="Mandatory"</formula>
    </cfRule>
  </conditionalFormatting>
  <conditionalFormatting sqref="C12">
    <cfRule type="expression" dxfId="357" priority="18">
      <formula>$D$12="Not Required"</formula>
    </cfRule>
    <cfRule type="cellIs" dxfId="356" priority="19" operator="notEqual">
      <formula>""</formula>
    </cfRule>
    <cfRule type="expression" dxfId="355" priority="20">
      <formula>$D$12="Mandatory"</formula>
    </cfRule>
  </conditionalFormatting>
  <conditionalFormatting sqref="C13">
    <cfRule type="expression" dxfId="354" priority="24">
      <formula>$D$13="Not Required"</formula>
    </cfRule>
    <cfRule type="cellIs" dxfId="353" priority="25" operator="notEqual">
      <formula>""</formula>
    </cfRule>
    <cfRule type="expression" dxfId="352" priority="26">
      <formula>$D$13="Mandatory"</formula>
    </cfRule>
  </conditionalFormatting>
  <conditionalFormatting sqref="C14">
    <cfRule type="expression" dxfId="351" priority="21">
      <formula>$D$14="Not Required"</formula>
    </cfRule>
    <cfRule type="cellIs" dxfId="350" priority="22" operator="notEqual">
      <formula>""</formula>
    </cfRule>
    <cfRule type="expression" dxfId="349" priority="23">
      <formula>$D$14="Mandatory"</formula>
    </cfRule>
  </conditionalFormatting>
  <conditionalFormatting sqref="C15">
    <cfRule type="expression" dxfId="348" priority="27">
      <formula>$D$15="Not Required"</formula>
    </cfRule>
    <cfRule type="cellIs" dxfId="347" priority="28" operator="notEqual">
      <formula>""</formula>
    </cfRule>
    <cfRule type="expression" dxfId="346" priority="29">
      <formula>$D$15="Mandatory"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90317DC1-06EA-474B-9FB4-6F7D725A1645}">
          <x14:formula1>
            <xm:f>'List Formulas'!$AA$2:$AA$4</xm:f>
          </x14:formula1>
          <xm:sqref>C5</xm:sqref>
        </x14:dataValidation>
        <x14:dataValidation type="list" allowBlank="1" showInputMessage="1" showErrorMessage="1" xr:uid="{B5E03317-FAB8-4547-8030-F6A080817FF0}">
          <x14:formula1>
            <xm:f>'List Formulas'!$AB$2:$AB$4</xm:f>
          </x14:formula1>
          <xm:sqref>C9 C5</xm:sqref>
        </x14:dataValidation>
        <x14:dataValidation type="list" allowBlank="1" showInputMessage="1" showErrorMessage="1" xr:uid="{935593F0-6569-433B-A6A9-43FD42ABDE35}">
          <x14:formula1>
            <xm:f>'List Formulas'!$AC$2:$AC$4</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DAEF-F006-4552-AC07-F380B518BC45}">
  <sheetPr>
    <tabColor rgb="FFFFC000"/>
    <pageSetUpPr fitToPage="1"/>
  </sheetPr>
  <dimension ref="A1:BU135"/>
  <sheetViews>
    <sheetView zoomScaleNormal="100" workbookViewId="0">
      <pane ySplit="4" topLeftCell="A5" activePane="bottomLeft" state="frozen"/>
      <selection activeCell="C11" sqref="C11"/>
      <selection pane="bottomLeft" activeCell="B23" sqref="B23"/>
    </sheetView>
  </sheetViews>
  <sheetFormatPr defaultRowHeight="12.5" x14ac:dyDescent="0.25"/>
  <cols>
    <col min="1" max="1" width="5.6328125" style="1" customWidth="1"/>
    <col min="2" max="2" width="58.453125" style="2" customWidth="1"/>
    <col min="3" max="3" width="21.7265625" style="2" customWidth="1"/>
    <col min="4" max="4" width="20.26953125" style="1" customWidth="1"/>
    <col min="5" max="5" width="39.36328125" style="2" customWidth="1"/>
    <col min="6" max="6" width="27.453125" style="15" customWidth="1"/>
    <col min="7" max="73" width="8.7265625" style="15"/>
    <col min="74" max="16384" width="8.7265625" style="2"/>
  </cols>
  <sheetData>
    <row r="1" spans="1:73" ht="15.5" x14ac:dyDescent="0.35">
      <c r="A1" s="10" t="s">
        <v>443</v>
      </c>
      <c r="B1" s="13"/>
      <c r="C1" s="14"/>
      <c r="D1" s="10" t="s">
        <v>432</v>
      </c>
      <c r="E1" s="101"/>
      <c r="F1" s="3"/>
    </row>
    <row r="2" spans="1:73" ht="36.5" x14ac:dyDescent="0.3">
      <c r="A2" s="134"/>
      <c r="B2" s="135" t="s">
        <v>0</v>
      </c>
      <c r="C2" s="136" t="s">
        <v>1</v>
      </c>
      <c r="D2" s="137" t="s">
        <v>499</v>
      </c>
      <c r="E2" s="138" t="s">
        <v>12</v>
      </c>
    </row>
    <row r="3" spans="1:73" s="7" customFormat="1" ht="13" x14ac:dyDescent="0.3">
      <c r="A3" s="142" t="s">
        <v>19</v>
      </c>
      <c r="B3" s="143"/>
      <c r="C3" s="143"/>
      <c r="D3" s="144"/>
      <c r="E3" s="14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row>
    <row r="4" spans="1:73" s="7" customFormat="1" ht="20.5" customHeight="1" x14ac:dyDescent="0.3">
      <c r="A4" s="173" t="s">
        <v>545</v>
      </c>
      <c r="B4" s="174"/>
      <c r="C4" s="174"/>
      <c r="D4" s="174"/>
      <c r="E4" s="175"/>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row>
    <row r="5" spans="1:73" s="7" customFormat="1" ht="37.5" x14ac:dyDescent="0.25">
      <c r="A5" s="58" t="s">
        <v>275</v>
      </c>
      <c r="B5" s="130" t="s">
        <v>16</v>
      </c>
      <c r="C5" s="45" t="s">
        <v>159</v>
      </c>
      <c r="D5" s="58" t="s">
        <v>157</v>
      </c>
      <c r="E5" s="62"/>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row>
    <row r="6" spans="1:73" s="7" customFormat="1" ht="25" x14ac:dyDescent="0.25">
      <c r="A6" s="58" t="s">
        <v>276</v>
      </c>
      <c r="B6" s="59" t="s">
        <v>17</v>
      </c>
      <c r="C6" s="45" t="s">
        <v>159</v>
      </c>
      <c r="D6" s="58" t="s">
        <v>157</v>
      </c>
      <c r="E6" s="62"/>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row>
    <row r="7" spans="1:73" s="7" customFormat="1" ht="25" x14ac:dyDescent="0.25">
      <c r="A7" s="58" t="s">
        <v>277</v>
      </c>
      <c r="B7" s="59" t="s">
        <v>3</v>
      </c>
      <c r="C7" s="139"/>
      <c r="D7" s="58" t="s">
        <v>337</v>
      </c>
      <c r="E7" s="62"/>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row>
    <row r="8" spans="1:73" s="7" customFormat="1" x14ac:dyDescent="0.25">
      <c r="A8" s="58" t="s">
        <v>278</v>
      </c>
      <c r="B8" s="140" t="s">
        <v>347</v>
      </c>
      <c r="C8" s="62" t="s">
        <v>159</v>
      </c>
      <c r="D8" s="58" t="s">
        <v>337</v>
      </c>
      <c r="E8" s="62"/>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row>
    <row r="9" spans="1:73" s="7" customFormat="1" ht="37.5" x14ac:dyDescent="0.25">
      <c r="A9" s="58" t="s">
        <v>279</v>
      </c>
      <c r="B9" s="59" t="s">
        <v>5</v>
      </c>
      <c r="C9" s="52"/>
      <c r="D9" s="58" t="s">
        <v>157</v>
      </c>
      <c r="E9" s="60" t="s">
        <v>524</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row>
    <row r="10" spans="1:73" s="7" customFormat="1" ht="37.5" x14ac:dyDescent="0.25">
      <c r="A10" s="58" t="s">
        <v>280</v>
      </c>
      <c r="B10" s="59" t="s">
        <v>18</v>
      </c>
      <c r="C10" s="141"/>
      <c r="D10" s="58" t="s">
        <v>337</v>
      </c>
      <c r="E10" s="62" t="s">
        <v>28</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row>
    <row r="11" spans="1:73" s="7" customFormat="1" ht="23" customHeight="1" x14ac:dyDescent="0.25">
      <c r="A11" s="58" t="s">
        <v>281</v>
      </c>
      <c r="B11" s="59" t="s">
        <v>4</v>
      </c>
      <c r="C11" s="140"/>
      <c r="D11" s="58" t="s">
        <v>337</v>
      </c>
      <c r="E11" s="62" t="s">
        <v>28</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row>
    <row r="12" spans="1:73" s="7" customFormat="1" ht="50" x14ac:dyDescent="0.25">
      <c r="A12" s="58" t="s">
        <v>282</v>
      </c>
      <c r="B12" s="130" t="s">
        <v>20</v>
      </c>
      <c r="C12" s="52"/>
      <c r="D12" s="58" t="s">
        <v>157</v>
      </c>
      <c r="E12" s="60" t="s">
        <v>348</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row>
    <row r="13" spans="1:73" s="15" customFormat="1" x14ac:dyDescent="0.25">
      <c r="A13" s="67"/>
      <c r="D13" s="67"/>
    </row>
    <row r="14" spans="1:73" s="15" customFormat="1" x14ac:dyDescent="0.25">
      <c r="A14" s="67"/>
      <c r="B14" s="68"/>
      <c r="C14" s="68"/>
      <c r="D14" s="67"/>
    </row>
    <row r="15" spans="1:73" s="15" customFormat="1" x14ac:dyDescent="0.25">
      <c r="A15" s="67"/>
      <c r="D15" s="67"/>
    </row>
    <row r="16" spans="1:73" s="15" customFormat="1" x14ac:dyDescent="0.25">
      <c r="A16" s="67"/>
      <c r="B16" s="68"/>
      <c r="C16" s="68"/>
      <c r="D16" s="67"/>
    </row>
    <row r="17" spans="1:4" s="15" customFormat="1" x14ac:dyDescent="0.25">
      <c r="A17" s="67"/>
      <c r="D17" s="67"/>
    </row>
    <row r="18" spans="1:4" s="15" customFormat="1" x14ac:dyDescent="0.25">
      <c r="A18" s="67"/>
      <c r="D18" s="67"/>
    </row>
    <row r="19" spans="1:4" s="15" customFormat="1" x14ac:dyDescent="0.25">
      <c r="A19" s="67"/>
      <c r="D19" s="67"/>
    </row>
    <row r="20" spans="1:4" s="15" customFormat="1" x14ac:dyDescent="0.25">
      <c r="A20" s="67"/>
      <c r="B20" s="69"/>
      <c r="C20" s="68"/>
      <c r="D20" s="67"/>
    </row>
    <row r="21" spans="1:4" s="15" customFormat="1" x14ac:dyDescent="0.25">
      <c r="A21" s="67"/>
      <c r="B21" s="68"/>
      <c r="D21" s="67"/>
    </row>
    <row r="22" spans="1:4" s="15" customFormat="1" x14ac:dyDescent="0.25">
      <c r="A22" s="67"/>
      <c r="D22" s="67"/>
    </row>
    <row r="23" spans="1:4" s="15" customFormat="1" x14ac:dyDescent="0.25">
      <c r="A23" s="67"/>
      <c r="B23" s="68"/>
      <c r="C23" s="70"/>
      <c r="D23" s="67"/>
    </row>
    <row r="24" spans="1:4" s="15" customFormat="1" x14ac:dyDescent="0.25">
      <c r="A24" s="67"/>
      <c r="D24" s="67"/>
    </row>
    <row r="25" spans="1:4" s="15" customFormat="1" x14ac:dyDescent="0.25">
      <c r="A25" s="67"/>
      <c r="D25" s="67"/>
    </row>
    <row r="26" spans="1:4" s="15" customFormat="1" x14ac:dyDescent="0.25">
      <c r="A26" s="67"/>
      <c r="D26" s="67"/>
    </row>
    <row r="27" spans="1:4" s="15" customFormat="1" x14ac:dyDescent="0.25">
      <c r="A27" s="67"/>
      <c r="B27" s="68"/>
      <c r="C27" s="71"/>
      <c r="D27" s="67"/>
    </row>
    <row r="28" spans="1:4" s="15" customFormat="1" x14ac:dyDescent="0.25">
      <c r="A28" s="67"/>
      <c r="D28" s="67"/>
    </row>
    <row r="29" spans="1:4" s="15" customFormat="1" x14ac:dyDescent="0.25">
      <c r="A29" s="67"/>
      <c r="B29" s="72"/>
      <c r="C29" s="73"/>
      <c r="D29" s="67"/>
    </row>
    <row r="30" spans="1:4" s="15" customFormat="1" x14ac:dyDescent="0.25">
      <c r="A30" s="67"/>
      <c r="D30" s="67"/>
    </row>
    <row r="31" spans="1:4" s="15" customFormat="1" x14ac:dyDescent="0.25">
      <c r="A31" s="67"/>
      <c r="D31" s="67"/>
    </row>
    <row r="32" spans="1:4" s="15" customFormat="1" x14ac:dyDescent="0.25">
      <c r="A32" s="67"/>
      <c r="D32" s="67"/>
    </row>
    <row r="33" spans="1:4" s="15" customFormat="1" x14ac:dyDescent="0.25">
      <c r="A33" s="67"/>
      <c r="D33" s="67"/>
    </row>
    <row r="34" spans="1:4" s="15" customFormat="1" x14ac:dyDescent="0.25">
      <c r="A34" s="67"/>
      <c r="D34" s="67"/>
    </row>
    <row r="35" spans="1:4" s="15" customFormat="1" x14ac:dyDescent="0.25">
      <c r="A35" s="67"/>
      <c r="B35" s="74"/>
      <c r="C35" s="73"/>
      <c r="D35" s="67"/>
    </row>
    <row r="36" spans="1:4" s="15" customFormat="1" x14ac:dyDescent="0.25">
      <c r="A36" s="67"/>
      <c r="D36" s="67"/>
    </row>
    <row r="37" spans="1:4" s="15" customFormat="1" x14ac:dyDescent="0.25">
      <c r="A37" s="67"/>
      <c r="D37" s="67"/>
    </row>
    <row r="38" spans="1:4" s="15" customFormat="1" x14ac:dyDescent="0.25">
      <c r="A38" s="67"/>
      <c r="D38" s="67"/>
    </row>
    <row r="39" spans="1:4" s="15" customFormat="1" x14ac:dyDescent="0.25">
      <c r="A39" s="67"/>
      <c r="D39" s="67"/>
    </row>
    <row r="40" spans="1:4" s="15" customFormat="1" x14ac:dyDescent="0.25">
      <c r="A40" s="67"/>
      <c r="D40" s="67"/>
    </row>
    <row r="41" spans="1:4" s="15" customFormat="1" x14ac:dyDescent="0.25">
      <c r="A41" s="67"/>
      <c r="D41" s="67"/>
    </row>
    <row r="42" spans="1:4" s="15" customFormat="1" x14ac:dyDescent="0.25">
      <c r="A42" s="67"/>
      <c r="D42" s="67"/>
    </row>
    <row r="43" spans="1:4" s="15" customFormat="1" x14ac:dyDescent="0.25">
      <c r="A43" s="67"/>
      <c r="B43" s="74"/>
      <c r="C43" s="73"/>
      <c r="D43" s="67"/>
    </row>
    <row r="44" spans="1:4" s="15" customFormat="1" x14ac:dyDescent="0.25">
      <c r="A44" s="67"/>
      <c r="D44" s="67"/>
    </row>
    <row r="45" spans="1:4" s="15" customFormat="1" x14ac:dyDescent="0.25">
      <c r="A45" s="67"/>
      <c r="D45" s="67"/>
    </row>
    <row r="46" spans="1:4" s="15" customFormat="1" x14ac:dyDescent="0.25">
      <c r="A46" s="67"/>
      <c r="D46" s="67"/>
    </row>
    <row r="47" spans="1:4" s="15" customFormat="1" x14ac:dyDescent="0.25">
      <c r="A47" s="67"/>
      <c r="D47" s="67"/>
    </row>
    <row r="48" spans="1:4" s="15" customFormat="1" x14ac:dyDescent="0.25">
      <c r="A48" s="67"/>
      <c r="D48" s="67"/>
    </row>
    <row r="49" spans="1:4" s="15" customFormat="1" x14ac:dyDescent="0.25">
      <c r="A49" s="67"/>
      <c r="D49" s="67"/>
    </row>
    <row r="50" spans="1:4" s="15" customFormat="1" x14ac:dyDescent="0.25">
      <c r="A50" s="67"/>
      <c r="D50" s="67"/>
    </row>
    <row r="51" spans="1:4" s="15" customFormat="1" x14ac:dyDescent="0.25">
      <c r="A51" s="67"/>
      <c r="D51" s="67"/>
    </row>
    <row r="52" spans="1:4" s="15" customFormat="1" x14ac:dyDescent="0.25">
      <c r="A52" s="67"/>
      <c r="B52" s="74"/>
      <c r="C52" s="73"/>
      <c r="D52" s="67"/>
    </row>
    <row r="53" spans="1:4" s="15" customFormat="1" x14ac:dyDescent="0.25">
      <c r="A53" s="67"/>
      <c r="D53" s="67"/>
    </row>
    <row r="54" spans="1:4" s="15" customFormat="1" x14ac:dyDescent="0.25">
      <c r="A54" s="67"/>
      <c r="D54" s="67"/>
    </row>
    <row r="55" spans="1:4" s="15" customFormat="1" x14ac:dyDescent="0.25">
      <c r="A55" s="67"/>
      <c r="D55" s="67"/>
    </row>
    <row r="56" spans="1:4" s="15" customFormat="1" x14ac:dyDescent="0.25">
      <c r="A56" s="67"/>
      <c r="D56" s="67"/>
    </row>
    <row r="57" spans="1:4" s="15" customFormat="1" x14ac:dyDescent="0.25">
      <c r="A57" s="67"/>
      <c r="D57" s="67"/>
    </row>
    <row r="58" spans="1:4" s="15" customFormat="1" x14ac:dyDescent="0.25">
      <c r="A58" s="67"/>
      <c r="D58" s="67"/>
    </row>
    <row r="59" spans="1:4" s="15" customFormat="1" x14ac:dyDescent="0.25">
      <c r="A59" s="67"/>
      <c r="D59" s="67"/>
    </row>
    <row r="60" spans="1:4" s="15" customFormat="1" x14ac:dyDescent="0.25">
      <c r="A60" s="67"/>
      <c r="D60" s="67"/>
    </row>
    <row r="61" spans="1:4" s="15" customFormat="1" x14ac:dyDescent="0.25">
      <c r="A61" s="67"/>
      <c r="B61" s="74"/>
      <c r="C61" s="73"/>
      <c r="D61" s="67"/>
    </row>
    <row r="62" spans="1:4" s="15" customFormat="1" x14ac:dyDescent="0.25">
      <c r="A62" s="67"/>
      <c r="D62" s="67"/>
    </row>
    <row r="63" spans="1:4" s="15" customFormat="1" x14ac:dyDescent="0.25">
      <c r="A63" s="67"/>
      <c r="D63" s="67"/>
    </row>
    <row r="64" spans="1:4" s="15" customFormat="1" x14ac:dyDescent="0.25">
      <c r="A64" s="67"/>
      <c r="D64" s="67"/>
    </row>
    <row r="65" spans="1:4" s="15" customFormat="1" x14ac:dyDescent="0.25">
      <c r="A65" s="67"/>
      <c r="D65" s="67"/>
    </row>
    <row r="66" spans="1:4" s="15" customFormat="1" x14ac:dyDescent="0.25">
      <c r="A66" s="67"/>
      <c r="D66" s="67"/>
    </row>
    <row r="67" spans="1:4" s="15" customFormat="1" x14ac:dyDescent="0.25">
      <c r="A67" s="67"/>
      <c r="D67" s="67"/>
    </row>
    <row r="68" spans="1:4" s="15" customFormat="1" x14ac:dyDescent="0.25">
      <c r="A68" s="67"/>
      <c r="D68" s="67"/>
    </row>
    <row r="69" spans="1:4" s="15" customFormat="1" x14ac:dyDescent="0.25">
      <c r="A69" s="67"/>
      <c r="D69" s="67"/>
    </row>
    <row r="70" spans="1:4" s="15" customFormat="1" x14ac:dyDescent="0.25">
      <c r="A70" s="67"/>
      <c r="D70" s="67"/>
    </row>
    <row r="71" spans="1:4" s="15" customFormat="1" x14ac:dyDescent="0.25">
      <c r="A71" s="67"/>
      <c r="B71" s="72"/>
      <c r="C71" s="73"/>
      <c r="D71" s="67"/>
    </row>
    <row r="72" spans="1:4" s="15" customFormat="1" x14ac:dyDescent="0.25">
      <c r="A72" s="67"/>
      <c r="D72" s="67"/>
    </row>
    <row r="73" spans="1:4" s="15" customFormat="1" x14ac:dyDescent="0.25">
      <c r="A73" s="67"/>
      <c r="B73" s="71"/>
      <c r="C73" s="69"/>
      <c r="D73" s="67"/>
    </row>
    <row r="74" spans="1:4" s="15" customFormat="1" x14ac:dyDescent="0.25">
      <c r="A74" s="67"/>
      <c r="D74" s="67"/>
    </row>
    <row r="75" spans="1:4" s="15" customFormat="1" x14ac:dyDescent="0.25">
      <c r="A75" s="67"/>
      <c r="D75" s="67"/>
    </row>
    <row r="76" spans="1:4" s="15" customFormat="1" x14ac:dyDescent="0.25">
      <c r="A76" s="67"/>
      <c r="D76" s="67"/>
    </row>
    <row r="77" spans="1:4" s="15" customFormat="1" x14ac:dyDescent="0.25">
      <c r="A77" s="67"/>
      <c r="D77" s="67"/>
    </row>
    <row r="78" spans="1:4" s="15" customFormat="1" x14ac:dyDescent="0.25">
      <c r="A78" s="67"/>
      <c r="D78" s="67"/>
    </row>
    <row r="79" spans="1:4" s="15" customFormat="1" x14ac:dyDescent="0.25">
      <c r="A79" s="67"/>
      <c r="D79" s="67"/>
    </row>
    <row r="80" spans="1:4" s="15" customFormat="1" x14ac:dyDescent="0.25">
      <c r="A80" s="67"/>
      <c r="D80" s="67"/>
    </row>
    <row r="81" spans="1:4" s="15" customFormat="1" x14ac:dyDescent="0.25">
      <c r="A81" s="67"/>
      <c r="D81" s="67"/>
    </row>
    <row r="82" spans="1:4" s="15" customFormat="1" x14ac:dyDescent="0.25">
      <c r="A82" s="67"/>
      <c r="D82" s="67"/>
    </row>
    <row r="83" spans="1:4" s="15" customFormat="1" x14ac:dyDescent="0.25">
      <c r="A83" s="67"/>
      <c r="D83" s="67"/>
    </row>
    <row r="84" spans="1:4" s="15" customFormat="1" x14ac:dyDescent="0.25">
      <c r="A84" s="67"/>
      <c r="D84" s="67"/>
    </row>
    <row r="85" spans="1:4" s="15" customFormat="1" x14ac:dyDescent="0.25">
      <c r="A85" s="67"/>
      <c r="D85" s="67"/>
    </row>
    <row r="86" spans="1:4" s="15" customFormat="1" x14ac:dyDescent="0.25">
      <c r="A86" s="67"/>
      <c r="D86" s="67"/>
    </row>
    <row r="87" spans="1:4" s="15" customFormat="1" x14ac:dyDescent="0.25">
      <c r="A87" s="67"/>
      <c r="D87" s="67"/>
    </row>
    <row r="88" spans="1:4" s="15" customFormat="1" x14ac:dyDescent="0.25">
      <c r="A88" s="67"/>
      <c r="D88" s="67"/>
    </row>
    <row r="89" spans="1:4" s="15" customFormat="1" x14ac:dyDescent="0.25">
      <c r="A89" s="67"/>
      <c r="D89" s="67"/>
    </row>
    <row r="90" spans="1:4" s="15" customFormat="1" x14ac:dyDescent="0.25">
      <c r="A90" s="67"/>
      <c r="D90" s="67"/>
    </row>
    <row r="91" spans="1:4" s="15" customFormat="1" x14ac:dyDescent="0.25">
      <c r="A91" s="67"/>
      <c r="D91" s="67"/>
    </row>
    <row r="92" spans="1:4" s="15" customFormat="1" x14ac:dyDescent="0.25">
      <c r="A92" s="67"/>
      <c r="D92" s="67"/>
    </row>
    <row r="93" spans="1:4" s="15" customFormat="1" x14ac:dyDescent="0.25">
      <c r="A93" s="67"/>
      <c r="D93" s="67"/>
    </row>
    <row r="94" spans="1:4" s="15" customFormat="1" x14ac:dyDescent="0.25">
      <c r="A94" s="67"/>
      <c r="D94" s="67"/>
    </row>
    <row r="95" spans="1:4" s="15" customFormat="1" x14ac:dyDescent="0.25">
      <c r="A95" s="67"/>
      <c r="D95" s="67"/>
    </row>
    <row r="96" spans="1:4" s="15" customFormat="1" x14ac:dyDescent="0.25">
      <c r="A96" s="67"/>
      <c r="D96" s="67"/>
    </row>
    <row r="97" spans="1:4" s="15" customFormat="1" x14ac:dyDescent="0.25">
      <c r="A97" s="67"/>
      <c r="D97" s="67"/>
    </row>
    <row r="98" spans="1:4" s="15" customFormat="1" x14ac:dyDescent="0.25">
      <c r="A98" s="67"/>
      <c r="D98" s="67"/>
    </row>
    <row r="99" spans="1:4" s="15" customFormat="1" x14ac:dyDescent="0.25">
      <c r="A99" s="67"/>
      <c r="D99" s="67"/>
    </row>
    <row r="100" spans="1:4" s="15" customFormat="1" x14ac:dyDescent="0.25">
      <c r="A100" s="67"/>
      <c r="D100" s="67"/>
    </row>
    <row r="101" spans="1:4" s="15" customFormat="1" x14ac:dyDescent="0.25">
      <c r="A101" s="67"/>
      <c r="D101" s="67"/>
    </row>
    <row r="102" spans="1:4" s="15" customFormat="1" x14ac:dyDescent="0.25">
      <c r="A102" s="67"/>
      <c r="D102" s="67"/>
    </row>
    <row r="103" spans="1:4" s="15" customFormat="1" x14ac:dyDescent="0.25">
      <c r="A103" s="67"/>
      <c r="D103" s="67"/>
    </row>
    <row r="104" spans="1:4" s="15" customFormat="1" x14ac:dyDescent="0.25">
      <c r="A104" s="67"/>
      <c r="D104" s="67"/>
    </row>
    <row r="105" spans="1:4" s="15" customFormat="1" x14ac:dyDescent="0.25">
      <c r="A105" s="67"/>
      <c r="D105" s="67"/>
    </row>
    <row r="106" spans="1:4" s="15" customFormat="1" x14ac:dyDescent="0.25">
      <c r="A106" s="67"/>
      <c r="D106" s="67"/>
    </row>
    <row r="107" spans="1:4" s="15" customFormat="1" x14ac:dyDescent="0.25">
      <c r="A107" s="67"/>
      <c r="D107" s="67"/>
    </row>
    <row r="108" spans="1:4" s="15" customFormat="1" x14ac:dyDescent="0.25">
      <c r="A108" s="67"/>
      <c r="D108" s="67"/>
    </row>
    <row r="109" spans="1:4" s="15" customFormat="1" x14ac:dyDescent="0.25">
      <c r="A109" s="67"/>
      <c r="D109" s="67"/>
    </row>
    <row r="110" spans="1:4" s="15" customFormat="1" x14ac:dyDescent="0.25">
      <c r="A110" s="67"/>
      <c r="D110" s="67"/>
    </row>
    <row r="111" spans="1:4" s="15" customFormat="1" x14ac:dyDescent="0.25">
      <c r="A111" s="67"/>
      <c r="D111" s="67"/>
    </row>
    <row r="112" spans="1:4" s="15" customFormat="1" x14ac:dyDescent="0.25">
      <c r="A112" s="67"/>
      <c r="D112" s="67"/>
    </row>
    <row r="113" spans="1:4" s="15" customFormat="1" x14ac:dyDescent="0.25">
      <c r="A113" s="67"/>
      <c r="D113" s="67"/>
    </row>
    <row r="114" spans="1:4" s="15" customFormat="1" x14ac:dyDescent="0.25">
      <c r="A114" s="67"/>
      <c r="D114" s="67"/>
    </row>
    <row r="115" spans="1:4" s="15" customFormat="1" x14ac:dyDescent="0.25">
      <c r="A115" s="67"/>
      <c r="D115" s="67"/>
    </row>
    <row r="116" spans="1:4" s="15" customFormat="1" x14ac:dyDescent="0.25">
      <c r="A116" s="67"/>
      <c r="D116" s="67"/>
    </row>
    <row r="117" spans="1:4" s="15" customFormat="1" x14ac:dyDescent="0.25">
      <c r="A117" s="67"/>
      <c r="D117" s="67"/>
    </row>
    <row r="118" spans="1:4" s="15" customFormat="1" x14ac:dyDescent="0.25">
      <c r="A118" s="67"/>
      <c r="D118" s="67"/>
    </row>
    <row r="119" spans="1:4" s="15" customFormat="1" x14ac:dyDescent="0.25">
      <c r="A119" s="67"/>
      <c r="D119" s="67"/>
    </row>
    <row r="120" spans="1:4" s="15" customFormat="1" x14ac:dyDescent="0.25">
      <c r="A120" s="67"/>
      <c r="D120" s="67"/>
    </row>
    <row r="121" spans="1:4" s="15" customFormat="1" x14ac:dyDescent="0.25">
      <c r="A121" s="67"/>
      <c r="D121" s="67"/>
    </row>
    <row r="122" spans="1:4" s="15" customFormat="1" x14ac:dyDescent="0.25">
      <c r="A122" s="67"/>
      <c r="D122" s="67"/>
    </row>
    <row r="123" spans="1:4" s="15" customFormat="1" x14ac:dyDescent="0.25">
      <c r="A123" s="67"/>
      <c r="D123" s="67"/>
    </row>
    <row r="124" spans="1:4" s="15" customFormat="1" x14ac:dyDescent="0.25">
      <c r="A124" s="67"/>
      <c r="D124" s="67"/>
    </row>
    <row r="125" spans="1:4" s="15" customFormat="1" x14ac:dyDescent="0.25">
      <c r="A125" s="67"/>
      <c r="D125" s="67"/>
    </row>
    <row r="126" spans="1:4" s="15" customFormat="1" x14ac:dyDescent="0.25">
      <c r="A126" s="67"/>
      <c r="D126" s="67"/>
    </row>
    <row r="127" spans="1:4" s="15" customFormat="1" x14ac:dyDescent="0.25">
      <c r="A127" s="67"/>
      <c r="D127" s="67"/>
    </row>
    <row r="128" spans="1:4" s="15" customFormat="1" x14ac:dyDescent="0.25">
      <c r="A128" s="67"/>
      <c r="D128" s="67"/>
    </row>
    <row r="129" spans="1:4" s="15" customFormat="1" x14ac:dyDescent="0.25">
      <c r="A129" s="67"/>
      <c r="D129" s="67"/>
    </row>
    <row r="130" spans="1:4" s="15" customFormat="1" x14ac:dyDescent="0.25">
      <c r="A130" s="67"/>
      <c r="D130" s="67"/>
    </row>
    <row r="131" spans="1:4" s="15" customFormat="1" x14ac:dyDescent="0.25">
      <c r="A131" s="67"/>
      <c r="D131" s="67"/>
    </row>
    <row r="132" spans="1:4" s="15" customFormat="1" x14ac:dyDescent="0.25">
      <c r="A132" s="67"/>
      <c r="D132" s="67"/>
    </row>
    <row r="133" spans="1:4" s="15" customFormat="1" x14ac:dyDescent="0.25">
      <c r="A133" s="67"/>
      <c r="D133" s="67"/>
    </row>
    <row r="134" spans="1:4" s="15" customFormat="1" x14ac:dyDescent="0.25">
      <c r="A134" s="67"/>
      <c r="D134" s="67"/>
    </row>
    <row r="135" spans="1:4" s="15" customFormat="1" x14ac:dyDescent="0.25">
      <c r="A135" s="67"/>
      <c r="D135" s="67"/>
    </row>
  </sheetData>
  <mergeCells count="1">
    <mergeCell ref="A4:E4"/>
  </mergeCells>
  <phoneticPr fontId="6" type="noConversion"/>
  <conditionalFormatting sqref="C5">
    <cfRule type="expression" dxfId="345" priority="3">
      <formula>$C$5&amp;$D$5="SelectMandatory"</formula>
    </cfRule>
  </conditionalFormatting>
  <conditionalFormatting sqref="C6">
    <cfRule type="expression" dxfId="344" priority="5">
      <formula>$C$6&amp;$D$6="SelectMandatory"</formula>
    </cfRule>
  </conditionalFormatting>
  <conditionalFormatting sqref="C9">
    <cfRule type="cellIs" dxfId="343" priority="7" operator="notEqual">
      <formula>""</formula>
    </cfRule>
    <cfRule type="expression" dxfId="342" priority="8">
      <formula>$D$9="Mandatory"</formula>
    </cfRule>
  </conditionalFormatting>
  <conditionalFormatting sqref="C12">
    <cfRule type="cellIs" dxfId="341" priority="1" operator="notEqual">
      <formula>""</formula>
    </cfRule>
    <cfRule type="expression" dxfId="340" priority="2">
      <formula>$D$12="Mandatory"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F915F13B-B53A-485A-A782-5786C4B5B18E}">
          <x14:formula1>
            <xm:f>'List Formulas'!$AJ$2:$AJ$4</xm:f>
          </x14:formula1>
          <xm:sqref>C5</xm:sqref>
        </x14:dataValidation>
        <x14:dataValidation type="list" allowBlank="1" showInputMessage="1" showErrorMessage="1" xr:uid="{8943530F-A23B-4C38-9E62-B9F7D9140223}">
          <x14:formula1>
            <xm:f>'List Formulas'!$AK$2:$AK$4</xm:f>
          </x14:formula1>
          <xm:sqref>C6</xm:sqref>
        </x14:dataValidation>
        <x14:dataValidation type="list" allowBlank="1" showInputMessage="1" showErrorMessage="1" xr:uid="{4061EFF2-18C0-48D6-9191-63FA4479A081}">
          <x14:formula1>
            <xm:f>'List Formulas'!$AL$2:$AL$4</xm:f>
          </x14:formula1>
          <xm:sqref>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527F-C168-4C23-8D90-60102B073668}">
  <sheetPr>
    <tabColor theme="2" tint="-0.249977111117893"/>
    <pageSetUpPr fitToPage="1"/>
  </sheetPr>
  <dimension ref="A1:BU139"/>
  <sheetViews>
    <sheetView zoomScaleNormal="100" workbookViewId="0">
      <pane ySplit="4" topLeftCell="A5" activePane="bottomLeft" state="frozen"/>
      <selection activeCell="B17" sqref="B17"/>
      <selection pane="bottomLeft" activeCell="B14" sqref="B14"/>
    </sheetView>
  </sheetViews>
  <sheetFormatPr defaultRowHeight="12.5" x14ac:dyDescent="0.25"/>
  <cols>
    <col min="1" max="1" width="5.6328125" style="1" customWidth="1"/>
    <col min="2" max="2" width="40.453125" style="2" customWidth="1"/>
    <col min="3" max="3" width="43" style="2" customWidth="1"/>
    <col min="4" max="4" width="15.6328125" style="1" customWidth="1"/>
    <col min="5" max="5" width="39.36328125" style="2" customWidth="1"/>
    <col min="6" max="6" width="27.453125" style="15" customWidth="1"/>
    <col min="7" max="73" width="8.7265625" style="15"/>
    <col min="74" max="16384" width="8.7265625" style="2"/>
  </cols>
  <sheetData>
    <row r="1" spans="1:73" ht="15.5" x14ac:dyDescent="0.35">
      <c r="A1" s="10" t="s">
        <v>443</v>
      </c>
      <c r="B1" s="13"/>
      <c r="C1" s="14"/>
      <c r="D1" s="10" t="s">
        <v>432</v>
      </c>
      <c r="E1" s="101"/>
      <c r="F1" s="3"/>
    </row>
    <row r="2" spans="1:73" ht="49.5" x14ac:dyDescent="0.3">
      <c r="A2" s="123"/>
      <c r="B2" s="124" t="s">
        <v>0</v>
      </c>
      <c r="C2" s="125" t="s">
        <v>1</v>
      </c>
      <c r="D2" s="126" t="s">
        <v>499</v>
      </c>
      <c r="E2" s="127" t="s">
        <v>12</v>
      </c>
    </row>
    <row r="3" spans="1:73" s="7" customFormat="1" ht="15.5" customHeight="1" x14ac:dyDescent="0.3">
      <c r="A3" s="167" t="s">
        <v>97</v>
      </c>
      <c r="B3" s="167"/>
      <c r="C3" s="167"/>
      <c r="D3" s="167"/>
      <c r="E3" s="168"/>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row>
    <row r="4" spans="1:73" s="7" customFormat="1" ht="58.5" customHeight="1" x14ac:dyDescent="0.3">
      <c r="A4" s="171" t="s">
        <v>546</v>
      </c>
      <c r="B4" s="171"/>
      <c r="C4" s="171"/>
      <c r="D4" s="171"/>
      <c r="E4" s="17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row>
    <row r="5" spans="1:73" s="7" customFormat="1" ht="13" x14ac:dyDescent="0.3">
      <c r="A5" s="49" t="s">
        <v>283</v>
      </c>
      <c r="B5" s="50" t="s">
        <v>201</v>
      </c>
      <c r="C5" s="128"/>
      <c r="D5" s="49" t="s">
        <v>157</v>
      </c>
      <c r="E5" s="129"/>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row>
    <row r="6" spans="1:73" s="7" customFormat="1" ht="13" x14ac:dyDescent="0.3">
      <c r="A6" s="49" t="s">
        <v>284</v>
      </c>
      <c r="B6" s="50" t="s">
        <v>202</v>
      </c>
      <c r="C6" s="128"/>
      <c r="D6" s="49" t="s">
        <v>157</v>
      </c>
      <c r="E6" s="129"/>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row>
    <row r="7" spans="1:73" s="7" customFormat="1" x14ac:dyDescent="0.25">
      <c r="A7" s="49" t="s">
        <v>285</v>
      </c>
      <c r="B7" s="130" t="s">
        <v>39</v>
      </c>
      <c r="C7" s="131"/>
      <c r="D7" s="49" t="s">
        <v>158</v>
      </c>
      <c r="E7" s="60"/>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row>
    <row r="8" spans="1:73" s="7" customFormat="1" ht="25" x14ac:dyDescent="0.25">
      <c r="A8" s="49" t="s">
        <v>286</v>
      </c>
      <c r="B8" s="59" t="s">
        <v>40</v>
      </c>
      <c r="C8" s="59"/>
      <c r="D8" s="49" t="s">
        <v>158</v>
      </c>
      <c r="E8" s="62" t="s">
        <v>28</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row>
    <row r="9" spans="1:73" s="7" customFormat="1" x14ac:dyDescent="0.25">
      <c r="A9" s="49" t="s">
        <v>287</v>
      </c>
      <c r="B9" s="130" t="s">
        <v>42</v>
      </c>
      <c r="C9" s="132"/>
      <c r="D9" s="49" t="s">
        <v>157</v>
      </c>
      <c r="E9" s="62"/>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row>
    <row r="10" spans="1:73" s="7" customFormat="1" ht="25" x14ac:dyDescent="0.25">
      <c r="A10" s="49" t="s">
        <v>288</v>
      </c>
      <c r="B10" s="59" t="s">
        <v>43</v>
      </c>
      <c r="C10" s="59"/>
      <c r="D10" s="49" t="s">
        <v>158</v>
      </c>
      <c r="E10" s="62" t="s">
        <v>28</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row>
    <row r="11" spans="1:73" s="7" customFormat="1" x14ac:dyDescent="0.25">
      <c r="A11" s="49" t="s">
        <v>289</v>
      </c>
      <c r="B11" s="122" t="s">
        <v>349</v>
      </c>
      <c r="C11" s="132"/>
      <c r="D11" s="49" t="s">
        <v>157</v>
      </c>
      <c r="E11" s="62"/>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row>
    <row r="12" spans="1:73" s="7" customFormat="1" ht="25" x14ac:dyDescent="0.25">
      <c r="A12" s="49" t="s">
        <v>290</v>
      </c>
      <c r="B12" s="59" t="s">
        <v>91</v>
      </c>
      <c r="C12" s="59"/>
      <c r="D12" s="49" t="s">
        <v>158</v>
      </c>
      <c r="E12" s="62" t="s">
        <v>28</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row>
    <row r="13" spans="1:73" s="7" customFormat="1" ht="25" x14ac:dyDescent="0.25">
      <c r="A13" s="49" t="s">
        <v>291</v>
      </c>
      <c r="B13" s="122" t="s">
        <v>44</v>
      </c>
      <c r="C13" s="45"/>
      <c r="D13" s="49" t="s">
        <v>158</v>
      </c>
      <c r="E13" s="62"/>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row>
    <row r="14" spans="1:73" s="7" customFormat="1" ht="25" x14ac:dyDescent="0.25">
      <c r="A14" s="49" t="s">
        <v>292</v>
      </c>
      <c r="B14" s="59" t="s">
        <v>45</v>
      </c>
      <c r="C14" s="59"/>
      <c r="D14" s="49" t="s">
        <v>158</v>
      </c>
      <c r="E14" s="62" t="s">
        <v>28</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row>
    <row r="15" spans="1:73" s="7" customFormat="1" ht="37.5" x14ac:dyDescent="0.25">
      <c r="A15" s="49" t="s">
        <v>293</v>
      </c>
      <c r="B15" s="122" t="s">
        <v>98</v>
      </c>
      <c r="C15" s="133"/>
      <c r="D15" s="49" t="s">
        <v>157</v>
      </c>
      <c r="E15" s="60" t="s">
        <v>46</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row>
    <row r="16" spans="1:73" s="7" customFormat="1" ht="13" x14ac:dyDescent="0.3">
      <c r="A16" s="49" t="s">
        <v>294</v>
      </c>
      <c r="B16" s="50" t="s">
        <v>41</v>
      </c>
      <c r="C16" s="20"/>
      <c r="D16" s="49" t="s">
        <v>157</v>
      </c>
      <c r="E16" s="129"/>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row>
    <row r="17" spans="1:4" s="15" customFormat="1" x14ac:dyDescent="0.25">
      <c r="A17" s="67"/>
      <c r="D17" s="67"/>
    </row>
    <row r="18" spans="1:4" s="15" customFormat="1" x14ac:dyDescent="0.25">
      <c r="A18" s="67"/>
      <c r="B18" s="68"/>
      <c r="C18" s="68"/>
      <c r="D18" s="67"/>
    </row>
    <row r="19" spans="1:4" s="15" customFormat="1" x14ac:dyDescent="0.25">
      <c r="A19" s="67"/>
      <c r="D19" s="67"/>
    </row>
    <row r="20" spans="1:4" s="15" customFormat="1" x14ac:dyDescent="0.25">
      <c r="A20" s="67"/>
      <c r="B20" s="68"/>
      <c r="C20" s="68"/>
      <c r="D20" s="67"/>
    </row>
    <row r="21" spans="1:4" s="15" customFormat="1" x14ac:dyDescent="0.25">
      <c r="A21" s="67"/>
      <c r="D21" s="67"/>
    </row>
    <row r="22" spans="1:4" s="15" customFormat="1" x14ac:dyDescent="0.25">
      <c r="A22" s="67"/>
      <c r="D22" s="67"/>
    </row>
    <row r="23" spans="1:4" s="15" customFormat="1" x14ac:dyDescent="0.25">
      <c r="A23" s="67"/>
      <c r="D23" s="67"/>
    </row>
    <row r="24" spans="1:4" s="15" customFormat="1" x14ac:dyDescent="0.25">
      <c r="A24" s="67"/>
      <c r="B24" s="69"/>
      <c r="C24" s="68"/>
      <c r="D24" s="67"/>
    </row>
    <row r="25" spans="1:4" s="15" customFormat="1" x14ac:dyDescent="0.25">
      <c r="A25" s="67"/>
      <c r="B25" s="68"/>
      <c r="D25" s="67"/>
    </row>
    <row r="26" spans="1:4" s="15" customFormat="1" x14ac:dyDescent="0.25">
      <c r="A26" s="67"/>
      <c r="D26" s="67"/>
    </row>
    <row r="27" spans="1:4" s="15" customFormat="1" x14ac:dyDescent="0.25">
      <c r="A27" s="67"/>
      <c r="B27" s="68"/>
      <c r="C27" s="70"/>
      <c r="D27" s="67"/>
    </row>
    <row r="28" spans="1:4" s="15" customFormat="1" x14ac:dyDescent="0.25">
      <c r="A28" s="67"/>
      <c r="D28" s="67"/>
    </row>
    <row r="29" spans="1:4" s="15" customFormat="1" x14ac:dyDescent="0.25">
      <c r="A29" s="67"/>
      <c r="D29" s="67"/>
    </row>
    <row r="30" spans="1:4" s="15" customFormat="1" x14ac:dyDescent="0.25">
      <c r="A30" s="67"/>
      <c r="D30" s="67"/>
    </row>
    <row r="31" spans="1:4" s="15" customFormat="1" x14ac:dyDescent="0.25">
      <c r="A31" s="67"/>
      <c r="B31" s="68"/>
      <c r="C31" s="71"/>
      <c r="D31" s="67"/>
    </row>
    <row r="32" spans="1:4" s="15" customFormat="1" x14ac:dyDescent="0.25">
      <c r="A32" s="67"/>
      <c r="D32" s="67"/>
    </row>
    <row r="33" spans="1:4" s="15" customFormat="1" x14ac:dyDescent="0.25">
      <c r="A33" s="67"/>
      <c r="B33" s="72"/>
      <c r="C33" s="73"/>
      <c r="D33" s="67"/>
    </row>
    <row r="34" spans="1:4" s="15" customFormat="1" x14ac:dyDescent="0.25">
      <c r="A34" s="67"/>
      <c r="D34" s="67"/>
    </row>
    <row r="35" spans="1:4" s="15" customFormat="1" x14ac:dyDescent="0.25">
      <c r="A35" s="67"/>
      <c r="D35" s="67"/>
    </row>
    <row r="36" spans="1:4" s="15" customFormat="1" x14ac:dyDescent="0.25">
      <c r="A36" s="67"/>
      <c r="D36" s="67"/>
    </row>
    <row r="37" spans="1:4" s="15" customFormat="1" x14ac:dyDescent="0.25">
      <c r="A37" s="67"/>
      <c r="D37" s="67"/>
    </row>
    <row r="38" spans="1:4" s="15" customFormat="1" x14ac:dyDescent="0.25">
      <c r="A38" s="67"/>
      <c r="D38" s="67"/>
    </row>
    <row r="39" spans="1:4" s="15" customFormat="1" x14ac:dyDescent="0.25">
      <c r="A39" s="67"/>
      <c r="B39" s="74"/>
      <c r="C39" s="73"/>
      <c r="D39" s="67"/>
    </row>
    <row r="40" spans="1:4" s="15" customFormat="1" x14ac:dyDescent="0.25">
      <c r="A40" s="67"/>
      <c r="D40" s="67"/>
    </row>
    <row r="41" spans="1:4" s="15" customFormat="1" x14ac:dyDescent="0.25">
      <c r="A41" s="67"/>
      <c r="D41" s="67"/>
    </row>
    <row r="42" spans="1:4" s="15" customFormat="1" x14ac:dyDescent="0.25">
      <c r="A42" s="67"/>
      <c r="D42" s="67"/>
    </row>
    <row r="43" spans="1:4" s="15" customFormat="1" x14ac:dyDescent="0.25">
      <c r="A43" s="67"/>
      <c r="D43" s="67"/>
    </row>
    <row r="44" spans="1:4" s="15" customFormat="1" x14ac:dyDescent="0.25">
      <c r="A44" s="67"/>
      <c r="D44" s="67"/>
    </row>
    <row r="45" spans="1:4" s="15" customFormat="1" x14ac:dyDescent="0.25">
      <c r="A45" s="67"/>
      <c r="D45" s="67"/>
    </row>
    <row r="46" spans="1:4" s="15" customFormat="1" x14ac:dyDescent="0.25">
      <c r="A46" s="67"/>
      <c r="D46" s="67"/>
    </row>
    <row r="47" spans="1:4" s="15" customFormat="1" x14ac:dyDescent="0.25">
      <c r="A47" s="67"/>
      <c r="B47" s="74"/>
      <c r="C47" s="73"/>
      <c r="D47" s="67"/>
    </row>
    <row r="48" spans="1:4" s="15" customFormat="1" x14ac:dyDescent="0.25">
      <c r="A48" s="67"/>
      <c r="D48" s="67"/>
    </row>
    <row r="49" spans="1:4" s="15" customFormat="1" x14ac:dyDescent="0.25">
      <c r="A49" s="67"/>
      <c r="D49" s="67"/>
    </row>
    <row r="50" spans="1:4" s="15" customFormat="1" x14ac:dyDescent="0.25">
      <c r="A50" s="67"/>
      <c r="D50" s="67"/>
    </row>
    <row r="51" spans="1:4" s="15" customFormat="1" x14ac:dyDescent="0.25">
      <c r="A51" s="67"/>
      <c r="D51" s="67"/>
    </row>
    <row r="52" spans="1:4" s="15" customFormat="1" x14ac:dyDescent="0.25">
      <c r="A52" s="67"/>
      <c r="D52" s="67"/>
    </row>
    <row r="53" spans="1:4" s="15" customFormat="1" x14ac:dyDescent="0.25">
      <c r="A53" s="67"/>
      <c r="D53" s="67"/>
    </row>
    <row r="54" spans="1:4" s="15" customFormat="1" x14ac:dyDescent="0.25">
      <c r="A54" s="67"/>
      <c r="D54" s="67"/>
    </row>
    <row r="55" spans="1:4" s="15" customFormat="1" x14ac:dyDescent="0.25">
      <c r="A55" s="67"/>
      <c r="D55" s="67"/>
    </row>
    <row r="56" spans="1:4" s="15" customFormat="1" x14ac:dyDescent="0.25">
      <c r="A56" s="67"/>
      <c r="B56" s="74"/>
      <c r="C56" s="73"/>
      <c r="D56" s="67"/>
    </row>
    <row r="57" spans="1:4" s="15" customFormat="1" x14ac:dyDescent="0.25">
      <c r="A57" s="67"/>
      <c r="D57" s="67"/>
    </row>
    <row r="58" spans="1:4" s="15" customFormat="1" x14ac:dyDescent="0.25">
      <c r="A58" s="67"/>
      <c r="D58" s="67"/>
    </row>
    <row r="59" spans="1:4" s="15" customFormat="1" x14ac:dyDescent="0.25">
      <c r="A59" s="67"/>
      <c r="D59" s="67"/>
    </row>
    <row r="60" spans="1:4" s="15" customFormat="1" x14ac:dyDescent="0.25">
      <c r="A60" s="67"/>
      <c r="D60" s="67"/>
    </row>
    <row r="61" spans="1:4" s="15" customFormat="1" x14ac:dyDescent="0.25">
      <c r="A61" s="67"/>
      <c r="D61" s="67"/>
    </row>
    <row r="62" spans="1:4" s="15" customFormat="1" x14ac:dyDescent="0.25">
      <c r="A62" s="67"/>
      <c r="D62" s="67"/>
    </row>
    <row r="63" spans="1:4" s="15" customFormat="1" x14ac:dyDescent="0.25">
      <c r="A63" s="67"/>
      <c r="D63" s="67"/>
    </row>
    <row r="64" spans="1:4" s="15" customFormat="1" x14ac:dyDescent="0.25">
      <c r="A64" s="67"/>
      <c r="D64" s="67"/>
    </row>
    <row r="65" spans="1:4" s="15" customFormat="1" x14ac:dyDescent="0.25">
      <c r="A65" s="67"/>
      <c r="B65" s="74"/>
      <c r="C65" s="73"/>
      <c r="D65" s="67"/>
    </row>
    <row r="66" spans="1:4" s="15" customFormat="1" x14ac:dyDescent="0.25">
      <c r="A66" s="67"/>
      <c r="D66" s="67"/>
    </row>
    <row r="67" spans="1:4" s="15" customFormat="1" x14ac:dyDescent="0.25">
      <c r="A67" s="67"/>
      <c r="D67" s="67"/>
    </row>
    <row r="68" spans="1:4" s="15" customFormat="1" x14ac:dyDescent="0.25">
      <c r="A68" s="67"/>
      <c r="D68" s="67"/>
    </row>
    <row r="69" spans="1:4" s="15" customFormat="1" x14ac:dyDescent="0.25">
      <c r="A69" s="67"/>
      <c r="D69" s="67"/>
    </row>
    <row r="70" spans="1:4" s="15" customFormat="1" x14ac:dyDescent="0.25">
      <c r="A70" s="67"/>
      <c r="D70" s="67"/>
    </row>
    <row r="71" spans="1:4" s="15" customFormat="1" x14ac:dyDescent="0.25">
      <c r="A71" s="67"/>
      <c r="D71" s="67"/>
    </row>
    <row r="72" spans="1:4" s="15" customFormat="1" x14ac:dyDescent="0.25">
      <c r="A72" s="67"/>
      <c r="D72" s="67"/>
    </row>
    <row r="73" spans="1:4" s="15" customFormat="1" x14ac:dyDescent="0.25">
      <c r="A73" s="67"/>
      <c r="D73" s="67"/>
    </row>
    <row r="74" spans="1:4" s="15" customFormat="1" x14ac:dyDescent="0.25">
      <c r="A74" s="67"/>
      <c r="D74" s="67"/>
    </row>
    <row r="75" spans="1:4" s="15" customFormat="1" x14ac:dyDescent="0.25">
      <c r="A75" s="67"/>
      <c r="B75" s="72"/>
      <c r="C75" s="73"/>
      <c r="D75" s="67"/>
    </row>
    <row r="76" spans="1:4" s="15" customFormat="1" x14ac:dyDescent="0.25">
      <c r="A76" s="67"/>
      <c r="D76" s="67"/>
    </row>
    <row r="77" spans="1:4" s="15" customFormat="1" x14ac:dyDescent="0.25">
      <c r="A77" s="67"/>
      <c r="B77" s="71"/>
      <c r="C77" s="69"/>
      <c r="D77" s="67"/>
    </row>
    <row r="78" spans="1:4" s="15" customFormat="1" x14ac:dyDescent="0.25">
      <c r="A78" s="67"/>
      <c r="D78" s="67"/>
    </row>
    <row r="79" spans="1:4" s="15" customFormat="1" x14ac:dyDescent="0.25">
      <c r="A79" s="67"/>
      <c r="D79" s="67"/>
    </row>
    <row r="80" spans="1:4" s="15" customFormat="1" x14ac:dyDescent="0.25">
      <c r="A80" s="67"/>
      <c r="D80" s="67"/>
    </row>
    <row r="81" spans="1:4" s="15" customFormat="1" x14ac:dyDescent="0.25">
      <c r="A81" s="67"/>
      <c r="D81" s="67"/>
    </row>
    <row r="82" spans="1:4" s="15" customFormat="1" x14ac:dyDescent="0.25">
      <c r="A82" s="67"/>
      <c r="D82" s="67"/>
    </row>
    <row r="83" spans="1:4" s="15" customFormat="1" x14ac:dyDescent="0.25">
      <c r="A83" s="67"/>
      <c r="D83" s="67"/>
    </row>
    <row r="84" spans="1:4" s="15" customFormat="1" x14ac:dyDescent="0.25">
      <c r="A84" s="67"/>
      <c r="D84" s="67"/>
    </row>
    <row r="85" spans="1:4" s="15" customFormat="1" x14ac:dyDescent="0.25">
      <c r="A85" s="67"/>
      <c r="D85" s="67"/>
    </row>
    <row r="86" spans="1:4" s="15" customFormat="1" x14ac:dyDescent="0.25">
      <c r="A86" s="67"/>
      <c r="D86" s="67"/>
    </row>
    <row r="87" spans="1:4" s="15" customFormat="1" x14ac:dyDescent="0.25">
      <c r="A87" s="67"/>
      <c r="D87" s="67"/>
    </row>
    <row r="88" spans="1:4" s="15" customFormat="1" x14ac:dyDescent="0.25">
      <c r="A88" s="67"/>
      <c r="D88" s="67"/>
    </row>
    <row r="89" spans="1:4" s="15" customFormat="1" x14ac:dyDescent="0.25">
      <c r="A89" s="67"/>
      <c r="D89" s="67"/>
    </row>
    <row r="90" spans="1:4" s="15" customFormat="1" x14ac:dyDescent="0.25">
      <c r="A90" s="67"/>
      <c r="D90" s="67"/>
    </row>
    <row r="91" spans="1:4" s="15" customFormat="1" x14ac:dyDescent="0.25">
      <c r="A91" s="67"/>
      <c r="D91" s="67"/>
    </row>
    <row r="92" spans="1:4" s="15" customFormat="1" x14ac:dyDescent="0.25">
      <c r="A92" s="67"/>
      <c r="D92" s="67"/>
    </row>
    <row r="93" spans="1:4" s="15" customFormat="1" x14ac:dyDescent="0.25">
      <c r="A93" s="67"/>
      <c r="D93" s="67"/>
    </row>
    <row r="94" spans="1:4" s="15" customFormat="1" x14ac:dyDescent="0.25">
      <c r="A94" s="67"/>
      <c r="D94" s="67"/>
    </row>
    <row r="95" spans="1:4" s="15" customFormat="1" x14ac:dyDescent="0.25">
      <c r="A95" s="67"/>
      <c r="D95" s="67"/>
    </row>
    <row r="96" spans="1:4" s="15" customFormat="1" x14ac:dyDescent="0.25">
      <c r="A96" s="67"/>
      <c r="D96" s="67"/>
    </row>
    <row r="97" spans="1:4" s="15" customFormat="1" x14ac:dyDescent="0.25">
      <c r="A97" s="67"/>
      <c r="D97" s="67"/>
    </row>
    <row r="98" spans="1:4" s="15" customFormat="1" x14ac:dyDescent="0.25">
      <c r="A98" s="67"/>
      <c r="D98" s="67"/>
    </row>
    <row r="99" spans="1:4" s="15" customFormat="1" x14ac:dyDescent="0.25">
      <c r="A99" s="67"/>
      <c r="D99" s="67"/>
    </row>
    <row r="100" spans="1:4" s="15" customFormat="1" x14ac:dyDescent="0.25">
      <c r="A100" s="67"/>
      <c r="D100" s="67"/>
    </row>
    <row r="101" spans="1:4" s="15" customFormat="1" x14ac:dyDescent="0.25">
      <c r="A101" s="67"/>
      <c r="D101" s="67"/>
    </row>
    <row r="102" spans="1:4" s="15" customFormat="1" x14ac:dyDescent="0.25">
      <c r="A102" s="67"/>
      <c r="D102" s="67"/>
    </row>
    <row r="103" spans="1:4" s="15" customFormat="1" x14ac:dyDescent="0.25">
      <c r="A103" s="67"/>
      <c r="D103" s="67"/>
    </row>
    <row r="104" spans="1:4" s="15" customFormat="1" x14ac:dyDescent="0.25">
      <c r="A104" s="67"/>
      <c r="D104" s="67"/>
    </row>
    <row r="105" spans="1:4" s="15" customFormat="1" x14ac:dyDescent="0.25">
      <c r="A105" s="67"/>
      <c r="D105" s="67"/>
    </row>
    <row r="106" spans="1:4" s="15" customFormat="1" x14ac:dyDescent="0.25">
      <c r="A106" s="67"/>
      <c r="D106" s="67"/>
    </row>
    <row r="107" spans="1:4" s="15" customFormat="1" x14ac:dyDescent="0.25">
      <c r="A107" s="67"/>
      <c r="D107" s="67"/>
    </row>
    <row r="108" spans="1:4" s="15" customFormat="1" x14ac:dyDescent="0.25">
      <c r="A108" s="67"/>
      <c r="D108" s="67"/>
    </row>
    <row r="109" spans="1:4" s="15" customFormat="1" x14ac:dyDescent="0.25">
      <c r="A109" s="67"/>
      <c r="D109" s="67"/>
    </row>
    <row r="110" spans="1:4" s="15" customFormat="1" x14ac:dyDescent="0.25">
      <c r="A110" s="67"/>
      <c r="D110" s="67"/>
    </row>
    <row r="111" spans="1:4" s="15" customFormat="1" x14ac:dyDescent="0.25">
      <c r="A111" s="67"/>
      <c r="D111" s="67"/>
    </row>
    <row r="112" spans="1:4" s="15" customFormat="1" x14ac:dyDescent="0.25">
      <c r="A112" s="67"/>
      <c r="D112" s="67"/>
    </row>
    <row r="113" spans="1:4" s="15" customFormat="1" x14ac:dyDescent="0.25">
      <c r="A113" s="67"/>
      <c r="D113" s="67"/>
    </row>
    <row r="114" spans="1:4" s="15" customFormat="1" x14ac:dyDescent="0.25">
      <c r="A114" s="67"/>
      <c r="D114" s="67"/>
    </row>
    <row r="115" spans="1:4" s="15" customFormat="1" x14ac:dyDescent="0.25">
      <c r="A115" s="67"/>
      <c r="D115" s="67"/>
    </row>
    <row r="116" spans="1:4" s="15" customFormat="1" x14ac:dyDescent="0.25">
      <c r="A116" s="67"/>
      <c r="D116" s="67"/>
    </row>
    <row r="117" spans="1:4" s="15" customFormat="1" x14ac:dyDescent="0.25">
      <c r="A117" s="67"/>
      <c r="D117" s="67"/>
    </row>
    <row r="118" spans="1:4" s="15" customFormat="1" x14ac:dyDescent="0.25">
      <c r="A118" s="67"/>
      <c r="D118" s="67"/>
    </row>
    <row r="119" spans="1:4" s="15" customFormat="1" x14ac:dyDescent="0.25">
      <c r="A119" s="67"/>
      <c r="D119" s="67"/>
    </row>
    <row r="120" spans="1:4" s="15" customFormat="1" x14ac:dyDescent="0.25">
      <c r="A120" s="67"/>
      <c r="D120" s="67"/>
    </row>
    <row r="121" spans="1:4" s="15" customFormat="1" x14ac:dyDescent="0.25">
      <c r="A121" s="67"/>
      <c r="D121" s="67"/>
    </row>
    <row r="122" spans="1:4" s="15" customFormat="1" x14ac:dyDescent="0.25">
      <c r="A122" s="67"/>
      <c r="D122" s="67"/>
    </row>
    <row r="123" spans="1:4" s="15" customFormat="1" x14ac:dyDescent="0.25">
      <c r="A123" s="67"/>
      <c r="D123" s="67"/>
    </row>
    <row r="124" spans="1:4" s="15" customFormat="1" x14ac:dyDescent="0.25">
      <c r="A124" s="67"/>
      <c r="D124" s="67"/>
    </row>
    <row r="125" spans="1:4" s="15" customFormat="1" x14ac:dyDescent="0.25">
      <c r="A125" s="67"/>
      <c r="D125" s="67"/>
    </row>
    <row r="126" spans="1:4" s="15" customFormat="1" x14ac:dyDescent="0.25">
      <c r="A126" s="67"/>
      <c r="D126" s="67"/>
    </row>
    <row r="127" spans="1:4" s="15" customFormat="1" x14ac:dyDescent="0.25">
      <c r="A127" s="67"/>
      <c r="D127" s="67"/>
    </row>
    <row r="128" spans="1:4" s="15" customFormat="1" x14ac:dyDescent="0.25">
      <c r="A128" s="67"/>
      <c r="D128" s="67"/>
    </row>
    <row r="129" spans="1:4" s="15" customFormat="1" x14ac:dyDescent="0.25">
      <c r="A129" s="67"/>
      <c r="D129" s="67"/>
    </row>
    <row r="130" spans="1:4" s="15" customFormat="1" x14ac:dyDescent="0.25">
      <c r="A130" s="67"/>
      <c r="D130" s="67"/>
    </row>
    <row r="131" spans="1:4" s="15" customFormat="1" x14ac:dyDescent="0.25">
      <c r="A131" s="67"/>
      <c r="D131" s="67"/>
    </row>
    <row r="132" spans="1:4" s="15" customFormat="1" x14ac:dyDescent="0.25">
      <c r="A132" s="67"/>
      <c r="D132" s="67"/>
    </row>
    <row r="133" spans="1:4" s="15" customFormat="1" x14ac:dyDescent="0.25">
      <c r="A133" s="67"/>
      <c r="D133" s="67"/>
    </row>
    <row r="134" spans="1:4" s="15" customFormat="1" x14ac:dyDescent="0.25">
      <c r="A134" s="67"/>
      <c r="D134" s="67"/>
    </row>
    <row r="135" spans="1:4" s="15" customFormat="1" x14ac:dyDescent="0.25">
      <c r="A135" s="67"/>
      <c r="D135" s="67"/>
    </row>
    <row r="136" spans="1:4" s="15" customFormat="1" x14ac:dyDescent="0.25">
      <c r="A136" s="67"/>
      <c r="D136" s="67"/>
    </row>
    <row r="137" spans="1:4" s="15" customFormat="1" x14ac:dyDescent="0.25">
      <c r="A137" s="67"/>
      <c r="D137" s="67"/>
    </row>
    <row r="138" spans="1:4" s="15" customFormat="1" x14ac:dyDescent="0.25">
      <c r="A138" s="67"/>
      <c r="D138" s="67"/>
    </row>
    <row r="139" spans="1:4" s="15" customFormat="1" x14ac:dyDescent="0.25">
      <c r="A139" s="67"/>
      <c r="D139" s="67"/>
    </row>
  </sheetData>
  <mergeCells count="2">
    <mergeCell ref="A4:E4"/>
    <mergeCell ref="A3:E3"/>
  </mergeCells>
  <phoneticPr fontId="6" type="noConversion"/>
  <conditionalFormatting sqref="C5:C6">
    <cfRule type="cellIs" dxfId="339" priority="1" operator="notEqual">
      <formula>""</formula>
    </cfRule>
    <cfRule type="expression" dxfId="338" priority="2">
      <formula>D5="Mandatory"</formula>
    </cfRule>
  </conditionalFormatting>
  <conditionalFormatting sqref="C9">
    <cfRule type="cellIs" dxfId="337" priority="9" operator="notEqual">
      <formula>""</formula>
    </cfRule>
    <cfRule type="expression" dxfId="336" priority="10">
      <formula>D9="Mandatory"</formula>
    </cfRule>
  </conditionalFormatting>
  <conditionalFormatting sqref="C11">
    <cfRule type="cellIs" dxfId="335" priority="7" operator="notEqual">
      <formula>""</formula>
    </cfRule>
    <cfRule type="expression" dxfId="334" priority="8">
      <formula>D11="Mandatory"</formula>
    </cfRule>
  </conditionalFormatting>
  <conditionalFormatting sqref="C15:C16">
    <cfRule type="cellIs" dxfId="333" priority="3" operator="notEqual">
      <formula>""</formula>
    </cfRule>
    <cfRule type="expression" dxfId="332" priority="4">
      <formula>D15="Mandatory"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8C46E-3003-438E-BB7D-C9816AA3693F}">
  <sheetPr>
    <tabColor rgb="FFFFFF99"/>
    <pageSetUpPr fitToPage="1"/>
  </sheetPr>
  <dimension ref="A1:BU166"/>
  <sheetViews>
    <sheetView zoomScaleNormal="100" workbookViewId="0">
      <pane ySplit="4" topLeftCell="A5" activePane="bottomLeft" state="frozen"/>
      <selection activeCell="B17" sqref="B17"/>
      <selection pane="bottomLeft" activeCell="A4" sqref="A4:E4"/>
    </sheetView>
  </sheetViews>
  <sheetFormatPr defaultRowHeight="12.5" x14ac:dyDescent="0.25"/>
  <cols>
    <col min="1" max="1" width="8.6328125" style="1" customWidth="1"/>
    <col min="2" max="2" width="42.26953125" style="2" customWidth="1"/>
    <col min="3" max="3" width="32.08984375" style="2" customWidth="1"/>
    <col min="4" max="4" width="23.36328125" style="1" customWidth="1"/>
    <col min="5" max="5" width="39.36328125" style="2" customWidth="1"/>
    <col min="6" max="6" width="27.453125" style="15" customWidth="1"/>
    <col min="7" max="73" width="8.7265625" style="15"/>
    <col min="74" max="16384" width="8.7265625" style="2"/>
  </cols>
  <sheetData>
    <row r="1" spans="1:73" ht="15.5" x14ac:dyDescent="0.35">
      <c r="A1" s="10" t="s">
        <v>443</v>
      </c>
      <c r="B1" s="13"/>
      <c r="C1" s="14"/>
      <c r="D1" s="10" t="s">
        <v>432</v>
      </c>
      <c r="E1" s="101"/>
      <c r="F1" s="3"/>
    </row>
    <row r="2" spans="1:73" ht="25" x14ac:dyDescent="0.3">
      <c r="A2" s="117"/>
      <c r="B2" s="118" t="s">
        <v>0</v>
      </c>
      <c r="C2" s="119" t="s">
        <v>1</v>
      </c>
      <c r="D2" s="120" t="s">
        <v>499</v>
      </c>
      <c r="E2" s="121" t="s">
        <v>12</v>
      </c>
    </row>
    <row r="3" spans="1:73" s="5" customFormat="1" ht="13" x14ac:dyDescent="0.3">
      <c r="A3" s="167" t="s">
        <v>156</v>
      </c>
      <c r="B3" s="167"/>
      <c r="C3" s="167"/>
      <c r="D3" s="167"/>
      <c r="E3" s="168"/>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row>
    <row r="4" spans="1:73" s="4" customFormat="1" ht="28" customHeight="1" x14ac:dyDescent="0.3">
      <c r="A4" s="169" t="s">
        <v>395</v>
      </c>
      <c r="B4" s="169"/>
      <c r="C4" s="169"/>
      <c r="D4" s="169"/>
      <c r="E4" s="170"/>
    </row>
    <row r="5" spans="1:73" s="7" customFormat="1" x14ac:dyDescent="0.25">
      <c r="A5" s="58" t="s">
        <v>356</v>
      </c>
      <c r="B5" s="62" t="s">
        <v>75</v>
      </c>
      <c r="C5" s="62" t="s">
        <v>21</v>
      </c>
      <c r="D5" s="58" t="s">
        <v>337</v>
      </c>
      <c r="E5" s="62"/>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row>
    <row r="6" spans="1:73" s="6" customFormat="1" x14ac:dyDescent="0.25">
      <c r="A6" s="49" t="s">
        <v>357</v>
      </c>
      <c r="B6" s="60" t="s">
        <v>76</v>
      </c>
      <c r="C6" s="50" t="s">
        <v>11</v>
      </c>
      <c r="D6" s="58" t="s">
        <v>337</v>
      </c>
      <c r="E6" s="50"/>
    </row>
    <row r="7" spans="1:73" s="7" customFormat="1" x14ac:dyDescent="0.25">
      <c r="A7" s="58" t="s">
        <v>358</v>
      </c>
      <c r="B7" s="122" t="s">
        <v>77</v>
      </c>
      <c r="C7" s="62" t="s">
        <v>21</v>
      </c>
      <c r="D7" s="58" t="s">
        <v>337</v>
      </c>
      <c r="E7" s="60"/>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row>
    <row r="8" spans="1:73" s="7" customFormat="1" x14ac:dyDescent="0.25">
      <c r="A8" s="49" t="s">
        <v>359</v>
      </c>
      <c r="B8" s="122" t="s">
        <v>78</v>
      </c>
      <c r="C8" s="50" t="s">
        <v>11</v>
      </c>
      <c r="D8" s="58" t="s">
        <v>337</v>
      </c>
      <c r="E8" s="62"/>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row>
    <row r="9" spans="1:73" s="7" customFormat="1" x14ac:dyDescent="0.25">
      <c r="A9" s="58" t="s">
        <v>360</v>
      </c>
      <c r="B9" s="122" t="s">
        <v>79</v>
      </c>
      <c r="C9" s="59" t="s">
        <v>159</v>
      </c>
      <c r="D9" s="58" t="s">
        <v>337</v>
      </c>
      <c r="E9" s="62" t="s">
        <v>54</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row>
    <row r="10" spans="1:73" s="7" customFormat="1" x14ac:dyDescent="0.25">
      <c r="A10" s="49" t="s">
        <v>361</v>
      </c>
      <c r="B10" s="122" t="s">
        <v>80</v>
      </c>
      <c r="C10" s="62" t="s">
        <v>21</v>
      </c>
      <c r="D10" s="58" t="s">
        <v>337</v>
      </c>
      <c r="E10" s="62"/>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row>
    <row r="11" spans="1:73" s="7" customFormat="1" x14ac:dyDescent="0.25">
      <c r="A11" s="58" t="s">
        <v>362</v>
      </c>
      <c r="B11" s="122" t="s">
        <v>81</v>
      </c>
      <c r="C11" s="50" t="s">
        <v>11</v>
      </c>
      <c r="D11" s="58" t="s">
        <v>337</v>
      </c>
      <c r="E11" s="62"/>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row>
    <row r="12" spans="1:73" s="7" customFormat="1" x14ac:dyDescent="0.25">
      <c r="A12" s="49" t="s">
        <v>363</v>
      </c>
      <c r="B12" s="122" t="s">
        <v>82</v>
      </c>
      <c r="C12" s="45" t="s">
        <v>21</v>
      </c>
      <c r="D12" s="58" t="s">
        <v>337</v>
      </c>
      <c r="E12" s="62"/>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row>
    <row r="13" spans="1:73" s="7" customFormat="1" x14ac:dyDescent="0.25">
      <c r="A13" s="58" t="s">
        <v>364</v>
      </c>
      <c r="B13" s="122" t="s">
        <v>83</v>
      </c>
      <c r="C13" s="62" t="s">
        <v>21</v>
      </c>
      <c r="D13" s="58" t="s">
        <v>337</v>
      </c>
      <c r="E13" s="62"/>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row>
    <row r="14" spans="1:73" s="7" customFormat="1" x14ac:dyDescent="0.25">
      <c r="A14" s="49" t="s">
        <v>365</v>
      </c>
      <c r="B14" s="122" t="s">
        <v>84</v>
      </c>
      <c r="C14" s="50" t="s">
        <v>11</v>
      </c>
      <c r="D14" s="58" t="s">
        <v>337</v>
      </c>
      <c r="E14" s="62"/>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row>
    <row r="15" spans="1:73" s="7" customFormat="1" x14ac:dyDescent="0.25">
      <c r="A15" s="58" t="s">
        <v>366</v>
      </c>
      <c r="B15" s="122" t="s">
        <v>85</v>
      </c>
      <c r="C15" s="62" t="s">
        <v>21</v>
      </c>
      <c r="D15" s="58" t="s">
        <v>337</v>
      </c>
      <c r="E15" s="62"/>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row>
    <row r="16" spans="1:73" s="7" customFormat="1" x14ac:dyDescent="0.25">
      <c r="A16" s="49" t="s">
        <v>367</v>
      </c>
      <c r="B16" s="122" t="s">
        <v>86</v>
      </c>
      <c r="C16" s="50" t="s">
        <v>11</v>
      </c>
      <c r="D16" s="58" t="s">
        <v>337</v>
      </c>
      <c r="E16" s="62"/>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row>
    <row r="17" spans="1:73" s="7" customFormat="1" x14ac:dyDescent="0.25">
      <c r="A17" s="58" t="s">
        <v>368</v>
      </c>
      <c r="B17" s="122" t="s">
        <v>87</v>
      </c>
      <c r="C17" s="62" t="s">
        <v>21</v>
      </c>
      <c r="D17" s="58" t="s">
        <v>337</v>
      </c>
      <c r="E17" s="62"/>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row>
    <row r="18" spans="1:73" s="7" customFormat="1" x14ac:dyDescent="0.25">
      <c r="A18" s="49" t="s">
        <v>369</v>
      </c>
      <c r="B18" s="122" t="s">
        <v>88</v>
      </c>
      <c r="C18" s="50" t="s">
        <v>11</v>
      </c>
      <c r="D18" s="58" t="s">
        <v>337</v>
      </c>
      <c r="E18" s="62"/>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row>
    <row r="19" spans="1:73" s="7" customFormat="1" ht="25" x14ac:dyDescent="0.25">
      <c r="A19" s="58" t="s">
        <v>370</v>
      </c>
      <c r="B19" s="122" t="s">
        <v>132</v>
      </c>
      <c r="C19" s="62" t="s">
        <v>21</v>
      </c>
      <c r="D19" s="58" t="s">
        <v>337</v>
      </c>
      <c r="E19" s="62"/>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row>
    <row r="20" spans="1:73" s="7" customFormat="1" ht="25" x14ac:dyDescent="0.25">
      <c r="A20" s="49" t="s">
        <v>371</v>
      </c>
      <c r="B20" s="122" t="s">
        <v>144</v>
      </c>
      <c r="C20" s="62" t="s">
        <v>159</v>
      </c>
      <c r="D20" s="58" t="s">
        <v>337</v>
      </c>
      <c r="E20" s="62" t="s">
        <v>27</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row>
    <row r="21" spans="1:73" s="7" customFormat="1" ht="25" x14ac:dyDescent="0.25">
      <c r="A21" s="58" t="s">
        <v>372</v>
      </c>
      <c r="B21" s="122" t="s">
        <v>133</v>
      </c>
      <c r="C21" s="62" t="s">
        <v>21</v>
      </c>
      <c r="D21" s="58" t="s">
        <v>337</v>
      </c>
      <c r="E21" s="62"/>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row>
    <row r="22" spans="1:73" s="7" customFormat="1" ht="25" x14ac:dyDescent="0.25">
      <c r="A22" s="49" t="s">
        <v>373</v>
      </c>
      <c r="B22" s="122" t="s">
        <v>145</v>
      </c>
      <c r="C22" s="62" t="s">
        <v>159</v>
      </c>
      <c r="D22" s="58" t="s">
        <v>337</v>
      </c>
      <c r="E22" s="62" t="s">
        <v>27</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row>
    <row r="23" spans="1:73" s="7" customFormat="1" x14ac:dyDescent="0.25">
      <c r="A23" s="58" t="s">
        <v>374</v>
      </c>
      <c r="B23" s="122" t="s">
        <v>134</v>
      </c>
      <c r="C23" s="62" t="s">
        <v>21</v>
      </c>
      <c r="D23" s="58" t="s">
        <v>337</v>
      </c>
      <c r="E23" s="62"/>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row>
    <row r="24" spans="1:73" s="7" customFormat="1" x14ac:dyDescent="0.25">
      <c r="A24" s="49" t="s">
        <v>375</v>
      </c>
      <c r="B24" s="122" t="s">
        <v>146</v>
      </c>
      <c r="C24" s="62" t="s">
        <v>159</v>
      </c>
      <c r="D24" s="58" t="s">
        <v>337</v>
      </c>
      <c r="E24" s="62" t="s">
        <v>27</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row>
    <row r="25" spans="1:73" s="7" customFormat="1" x14ac:dyDescent="0.25">
      <c r="A25" s="58" t="s">
        <v>376</v>
      </c>
      <c r="B25" s="122" t="s">
        <v>135</v>
      </c>
      <c r="C25" s="62" t="s">
        <v>21</v>
      </c>
      <c r="D25" s="58" t="s">
        <v>337</v>
      </c>
      <c r="E25" s="6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row>
    <row r="26" spans="1:73" s="7" customFormat="1" x14ac:dyDescent="0.25">
      <c r="A26" s="49" t="s">
        <v>377</v>
      </c>
      <c r="B26" s="122" t="s">
        <v>147</v>
      </c>
      <c r="C26" s="62" t="s">
        <v>159</v>
      </c>
      <c r="D26" s="58" t="s">
        <v>337</v>
      </c>
      <c r="E26" s="62" t="s">
        <v>27</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row>
    <row r="27" spans="1:73" s="7" customFormat="1" x14ac:dyDescent="0.25">
      <c r="A27" s="58" t="s">
        <v>378</v>
      </c>
      <c r="B27" s="122" t="s">
        <v>136</v>
      </c>
      <c r="C27" s="62" t="s">
        <v>21</v>
      </c>
      <c r="D27" s="58" t="s">
        <v>337</v>
      </c>
      <c r="E27" s="62"/>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row>
    <row r="28" spans="1:73" s="7" customFormat="1" x14ac:dyDescent="0.25">
      <c r="A28" s="49" t="s">
        <v>379</v>
      </c>
      <c r="B28" s="122" t="s">
        <v>148</v>
      </c>
      <c r="C28" s="62" t="s">
        <v>159</v>
      </c>
      <c r="D28" s="58" t="s">
        <v>337</v>
      </c>
      <c r="E28" s="62" t="s">
        <v>27</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row>
    <row r="29" spans="1:73" s="7" customFormat="1" x14ac:dyDescent="0.25">
      <c r="A29" s="58" t="s">
        <v>380</v>
      </c>
      <c r="B29" s="122" t="s">
        <v>137</v>
      </c>
      <c r="C29" s="62" t="s">
        <v>21</v>
      </c>
      <c r="D29" s="58" t="s">
        <v>337</v>
      </c>
      <c r="E29" s="62"/>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row>
    <row r="30" spans="1:73" s="7" customFormat="1" x14ac:dyDescent="0.25">
      <c r="A30" s="49" t="s">
        <v>381</v>
      </c>
      <c r="B30" s="122" t="s">
        <v>149</v>
      </c>
      <c r="C30" s="62" t="s">
        <v>159</v>
      </c>
      <c r="D30" s="58" t="s">
        <v>337</v>
      </c>
      <c r="E30" s="62" t="s">
        <v>27</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row>
    <row r="31" spans="1:73" s="7" customFormat="1" ht="25" x14ac:dyDescent="0.25">
      <c r="A31" s="58" t="s">
        <v>382</v>
      </c>
      <c r="B31" s="122" t="s">
        <v>138</v>
      </c>
      <c r="C31" s="62" t="s">
        <v>21</v>
      </c>
      <c r="D31" s="58" t="s">
        <v>337</v>
      </c>
      <c r="E31" s="62"/>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row>
    <row r="32" spans="1:73" s="7" customFormat="1" ht="25" x14ac:dyDescent="0.25">
      <c r="A32" s="49" t="s">
        <v>383</v>
      </c>
      <c r="B32" s="122" t="s">
        <v>150</v>
      </c>
      <c r="C32" s="62" t="s">
        <v>159</v>
      </c>
      <c r="D32" s="58" t="s">
        <v>337</v>
      </c>
      <c r="E32" s="62" t="s">
        <v>27</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row>
    <row r="33" spans="1:73" s="7" customFormat="1" ht="25" x14ac:dyDescent="0.25">
      <c r="A33" s="58" t="s">
        <v>384</v>
      </c>
      <c r="B33" s="122" t="s">
        <v>139</v>
      </c>
      <c r="C33" s="62" t="s">
        <v>21</v>
      </c>
      <c r="D33" s="58" t="s">
        <v>337</v>
      </c>
      <c r="E33" s="62"/>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row>
    <row r="34" spans="1:73" s="7" customFormat="1" ht="25" x14ac:dyDescent="0.25">
      <c r="A34" s="49" t="s">
        <v>385</v>
      </c>
      <c r="B34" s="122" t="s">
        <v>151</v>
      </c>
      <c r="C34" s="62" t="s">
        <v>159</v>
      </c>
      <c r="D34" s="58" t="s">
        <v>337</v>
      </c>
      <c r="E34" s="62" t="s">
        <v>27</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row>
    <row r="35" spans="1:73" s="7" customFormat="1" x14ac:dyDescent="0.25">
      <c r="A35" s="58" t="s">
        <v>386</v>
      </c>
      <c r="B35" s="122" t="s">
        <v>140</v>
      </c>
      <c r="C35" s="62" t="s">
        <v>21</v>
      </c>
      <c r="D35" s="58" t="s">
        <v>337</v>
      </c>
      <c r="E35" s="62"/>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row>
    <row r="36" spans="1:73" s="7" customFormat="1" x14ac:dyDescent="0.25">
      <c r="A36" s="49" t="s">
        <v>387</v>
      </c>
      <c r="B36" s="122" t="s">
        <v>152</v>
      </c>
      <c r="C36" s="62" t="s">
        <v>159</v>
      </c>
      <c r="D36" s="58" t="s">
        <v>337</v>
      </c>
      <c r="E36" s="62" t="s">
        <v>27</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row>
    <row r="37" spans="1:73" s="7" customFormat="1" x14ac:dyDescent="0.25">
      <c r="A37" s="58" t="s">
        <v>388</v>
      </c>
      <c r="B37" s="122" t="s">
        <v>141</v>
      </c>
      <c r="C37" s="62" t="s">
        <v>21</v>
      </c>
      <c r="D37" s="58" t="s">
        <v>337</v>
      </c>
      <c r="E37" s="62"/>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row>
    <row r="38" spans="1:73" s="7" customFormat="1" x14ac:dyDescent="0.25">
      <c r="A38" s="49" t="s">
        <v>389</v>
      </c>
      <c r="B38" s="122" t="s">
        <v>153</v>
      </c>
      <c r="C38" s="62" t="s">
        <v>159</v>
      </c>
      <c r="D38" s="58" t="s">
        <v>337</v>
      </c>
      <c r="E38" s="62" t="s">
        <v>27</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row>
    <row r="39" spans="1:73" s="7" customFormat="1" x14ac:dyDescent="0.25">
      <c r="A39" s="58" t="s">
        <v>390</v>
      </c>
      <c r="B39" s="122" t="s">
        <v>142</v>
      </c>
      <c r="C39" s="62" t="s">
        <v>21</v>
      </c>
      <c r="D39" s="58" t="s">
        <v>337</v>
      </c>
      <c r="E39" s="62"/>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row>
    <row r="40" spans="1:73" s="7" customFormat="1" x14ac:dyDescent="0.25">
      <c r="A40" s="49" t="s">
        <v>391</v>
      </c>
      <c r="B40" s="122" t="s">
        <v>154</v>
      </c>
      <c r="C40" s="62" t="s">
        <v>159</v>
      </c>
      <c r="D40" s="58" t="s">
        <v>337</v>
      </c>
      <c r="E40" s="62" t="s">
        <v>27</v>
      </c>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row>
    <row r="41" spans="1:73" s="7" customFormat="1" x14ac:dyDescent="0.25">
      <c r="A41" s="58" t="s">
        <v>392</v>
      </c>
      <c r="B41" s="122" t="s">
        <v>143</v>
      </c>
      <c r="C41" s="62" t="s">
        <v>21</v>
      </c>
      <c r="D41" s="58" t="s">
        <v>337</v>
      </c>
      <c r="E41" s="62"/>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row>
    <row r="42" spans="1:73" s="7" customFormat="1" x14ac:dyDescent="0.25">
      <c r="A42" s="49" t="s">
        <v>393</v>
      </c>
      <c r="B42" s="122" t="s">
        <v>155</v>
      </c>
      <c r="C42" s="62" t="s">
        <v>159</v>
      </c>
      <c r="D42" s="58" t="s">
        <v>337</v>
      </c>
      <c r="E42" s="62" t="s">
        <v>27</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row>
    <row r="43" spans="1:73" s="7" customFormat="1" x14ac:dyDescent="0.25">
      <c r="A43" s="58" t="s">
        <v>394</v>
      </c>
      <c r="B43" s="122" t="s">
        <v>89</v>
      </c>
      <c r="C43" s="62"/>
      <c r="D43" s="58" t="s">
        <v>337</v>
      </c>
      <c r="E43" s="62" t="s">
        <v>90</v>
      </c>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row>
    <row r="44" spans="1:73" s="15" customFormat="1" x14ac:dyDescent="0.25">
      <c r="A44" s="67"/>
      <c r="D44" s="67"/>
    </row>
    <row r="45" spans="1:73" s="15" customFormat="1" x14ac:dyDescent="0.25">
      <c r="A45" s="67"/>
      <c r="B45" s="68"/>
      <c r="C45" s="68"/>
      <c r="D45" s="67"/>
    </row>
    <row r="46" spans="1:73" s="15" customFormat="1" x14ac:dyDescent="0.25">
      <c r="A46" s="67"/>
      <c r="D46" s="67"/>
    </row>
    <row r="47" spans="1:73" s="15" customFormat="1" x14ac:dyDescent="0.25">
      <c r="A47" s="67"/>
      <c r="B47" s="68"/>
      <c r="C47" s="68"/>
      <c r="D47" s="67"/>
    </row>
    <row r="48" spans="1:73" s="15" customFormat="1" x14ac:dyDescent="0.25">
      <c r="A48" s="67"/>
      <c r="D48" s="67"/>
    </row>
    <row r="49" spans="1:4" s="15" customFormat="1" x14ac:dyDescent="0.25">
      <c r="A49" s="67"/>
      <c r="D49" s="67"/>
    </row>
    <row r="50" spans="1:4" s="15" customFormat="1" x14ac:dyDescent="0.25">
      <c r="A50" s="67"/>
      <c r="D50" s="67"/>
    </row>
    <row r="51" spans="1:4" s="15" customFormat="1" x14ac:dyDescent="0.25">
      <c r="A51" s="67"/>
      <c r="B51" s="69"/>
      <c r="C51" s="68"/>
      <c r="D51" s="67"/>
    </row>
    <row r="52" spans="1:4" s="15" customFormat="1" x14ac:dyDescent="0.25">
      <c r="A52" s="67"/>
      <c r="B52" s="68"/>
      <c r="D52" s="67"/>
    </row>
    <row r="53" spans="1:4" s="15" customFormat="1" x14ac:dyDescent="0.25">
      <c r="A53" s="67"/>
      <c r="D53" s="67"/>
    </row>
    <row r="54" spans="1:4" s="15" customFormat="1" x14ac:dyDescent="0.25">
      <c r="A54" s="67"/>
      <c r="B54" s="68"/>
      <c r="C54" s="70"/>
      <c r="D54" s="67"/>
    </row>
    <row r="55" spans="1:4" s="15" customFormat="1" x14ac:dyDescent="0.25">
      <c r="A55" s="67"/>
      <c r="D55" s="67"/>
    </row>
    <row r="56" spans="1:4" s="15" customFormat="1" x14ac:dyDescent="0.25">
      <c r="A56" s="67"/>
      <c r="D56" s="67"/>
    </row>
    <row r="57" spans="1:4" s="15" customFormat="1" x14ac:dyDescent="0.25">
      <c r="A57" s="67"/>
      <c r="D57" s="67"/>
    </row>
    <row r="58" spans="1:4" s="15" customFormat="1" x14ac:dyDescent="0.25">
      <c r="A58" s="67"/>
      <c r="B58" s="68"/>
      <c r="C58" s="71"/>
      <c r="D58" s="67"/>
    </row>
    <row r="59" spans="1:4" s="15" customFormat="1" x14ac:dyDescent="0.25">
      <c r="A59" s="67"/>
      <c r="D59" s="67"/>
    </row>
    <row r="60" spans="1:4" s="15" customFormat="1" x14ac:dyDescent="0.25">
      <c r="A60" s="67"/>
      <c r="B60" s="72"/>
      <c r="C60" s="73"/>
      <c r="D60" s="67"/>
    </row>
    <row r="61" spans="1:4" s="15" customFormat="1" x14ac:dyDescent="0.25">
      <c r="A61" s="67"/>
      <c r="D61" s="67"/>
    </row>
    <row r="62" spans="1:4" s="15" customFormat="1" x14ac:dyDescent="0.25">
      <c r="A62" s="67"/>
      <c r="D62" s="67"/>
    </row>
    <row r="63" spans="1:4" s="15" customFormat="1" x14ac:dyDescent="0.25">
      <c r="A63" s="67"/>
      <c r="D63" s="67"/>
    </row>
    <row r="64" spans="1:4" s="15" customFormat="1" x14ac:dyDescent="0.25">
      <c r="A64" s="67"/>
      <c r="D64" s="67"/>
    </row>
    <row r="65" spans="1:4" s="15" customFormat="1" x14ac:dyDescent="0.25">
      <c r="A65" s="67"/>
      <c r="D65" s="67"/>
    </row>
    <row r="66" spans="1:4" s="15" customFormat="1" x14ac:dyDescent="0.25">
      <c r="A66" s="67"/>
      <c r="B66" s="74"/>
      <c r="C66" s="73"/>
      <c r="D66" s="67"/>
    </row>
    <row r="67" spans="1:4" s="15" customFormat="1" x14ac:dyDescent="0.25">
      <c r="A67" s="67"/>
      <c r="D67" s="67"/>
    </row>
    <row r="68" spans="1:4" s="15" customFormat="1" x14ac:dyDescent="0.25">
      <c r="A68" s="67"/>
      <c r="D68" s="67"/>
    </row>
    <row r="69" spans="1:4" s="15" customFormat="1" x14ac:dyDescent="0.25">
      <c r="A69" s="67"/>
      <c r="D69" s="67"/>
    </row>
    <row r="70" spans="1:4" s="15" customFormat="1" x14ac:dyDescent="0.25">
      <c r="A70" s="67"/>
      <c r="D70" s="67"/>
    </row>
    <row r="71" spans="1:4" s="15" customFormat="1" x14ac:dyDescent="0.25">
      <c r="A71" s="67"/>
      <c r="D71" s="67"/>
    </row>
    <row r="72" spans="1:4" s="15" customFormat="1" x14ac:dyDescent="0.25">
      <c r="A72" s="67"/>
      <c r="D72" s="67"/>
    </row>
    <row r="73" spans="1:4" s="15" customFormat="1" x14ac:dyDescent="0.25">
      <c r="A73" s="67"/>
      <c r="D73" s="67"/>
    </row>
    <row r="74" spans="1:4" s="15" customFormat="1" x14ac:dyDescent="0.25">
      <c r="A74" s="67"/>
      <c r="B74" s="74"/>
      <c r="C74" s="73"/>
      <c r="D74" s="67"/>
    </row>
    <row r="75" spans="1:4" s="15" customFormat="1" x14ac:dyDescent="0.25">
      <c r="A75" s="67"/>
      <c r="D75" s="67"/>
    </row>
    <row r="76" spans="1:4" s="15" customFormat="1" x14ac:dyDescent="0.25">
      <c r="A76" s="67"/>
      <c r="D76" s="67"/>
    </row>
    <row r="77" spans="1:4" s="15" customFormat="1" x14ac:dyDescent="0.25">
      <c r="A77" s="67"/>
      <c r="D77" s="67"/>
    </row>
    <row r="78" spans="1:4" s="15" customFormat="1" x14ac:dyDescent="0.25">
      <c r="A78" s="67"/>
      <c r="D78" s="67"/>
    </row>
    <row r="79" spans="1:4" s="15" customFormat="1" x14ac:dyDescent="0.25">
      <c r="A79" s="67"/>
      <c r="D79" s="67"/>
    </row>
    <row r="80" spans="1:4" s="15" customFormat="1" x14ac:dyDescent="0.25">
      <c r="A80" s="67"/>
      <c r="D80" s="67"/>
    </row>
    <row r="81" spans="1:4" s="15" customFormat="1" x14ac:dyDescent="0.25">
      <c r="A81" s="67"/>
      <c r="D81" s="67"/>
    </row>
    <row r="82" spans="1:4" s="15" customFormat="1" x14ac:dyDescent="0.25">
      <c r="A82" s="67"/>
      <c r="D82" s="67"/>
    </row>
    <row r="83" spans="1:4" s="15" customFormat="1" x14ac:dyDescent="0.25">
      <c r="A83" s="67"/>
      <c r="B83" s="74"/>
      <c r="C83" s="73"/>
      <c r="D83" s="67"/>
    </row>
    <row r="84" spans="1:4" s="15" customFormat="1" x14ac:dyDescent="0.25">
      <c r="A84" s="67"/>
      <c r="D84" s="67"/>
    </row>
    <row r="85" spans="1:4" s="15" customFormat="1" x14ac:dyDescent="0.25">
      <c r="A85" s="67"/>
      <c r="D85" s="67"/>
    </row>
    <row r="86" spans="1:4" s="15" customFormat="1" x14ac:dyDescent="0.25">
      <c r="A86" s="67"/>
      <c r="D86" s="67"/>
    </row>
    <row r="87" spans="1:4" s="15" customFormat="1" x14ac:dyDescent="0.25">
      <c r="A87" s="67"/>
      <c r="D87" s="67"/>
    </row>
    <row r="88" spans="1:4" s="15" customFormat="1" x14ac:dyDescent="0.25">
      <c r="A88" s="67"/>
      <c r="D88" s="67"/>
    </row>
    <row r="89" spans="1:4" s="15" customFormat="1" x14ac:dyDescent="0.25">
      <c r="A89" s="67"/>
      <c r="D89" s="67"/>
    </row>
    <row r="90" spans="1:4" s="15" customFormat="1" x14ac:dyDescent="0.25">
      <c r="A90" s="67"/>
      <c r="D90" s="67"/>
    </row>
    <row r="91" spans="1:4" s="15" customFormat="1" x14ac:dyDescent="0.25">
      <c r="A91" s="67"/>
      <c r="D91" s="67"/>
    </row>
    <row r="92" spans="1:4" s="15" customFormat="1" x14ac:dyDescent="0.25">
      <c r="A92" s="67"/>
      <c r="B92" s="74"/>
      <c r="C92" s="73"/>
      <c r="D92" s="67"/>
    </row>
    <row r="93" spans="1:4" s="15" customFormat="1" x14ac:dyDescent="0.25">
      <c r="A93" s="67"/>
      <c r="D93" s="67"/>
    </row>
    <row r="94" spans="1:4" s="15" customFormat="1" x14ac:dyDescent="0.25">
      <c r="A94" s="67"/>
      <c r="D94" s="67"/>
    </row>
    <row r="95" spans="1:4" s="15" customFormat="1" x14ac:dyDescent="0.25">
      <c r="A95" s="67"/>
      <c r="D95" s="67"/>
    </row>
    <row r="96" spans="1:4" s="15" customFormat="1" x14ac:dyDescent="0.25">
      <c r="A96" s="67"/>
      <c r="D96" s="67"/>
    </row>
    <row r="97" spans="1:4" s="15" customFormat="1" x14ac:dyDescent="0.25">
      <c r="A97" s="67"/>
      <c r="D97" s="67"/>
    </row>
    <row r="98" spans="1:4" s="15" customFormat="1" x14ac:dyDescent="0.25">
      <c r="A98" s="67"/>
      <c r="D98" s="67"/>
    </row>
    <row r="99" spans="1:4" s="15" customFormat="1" x14ac:dyDescent="0.25">
      <c r="A99" s="67"/>
      <c r="D99" s="67"/>
    </row>
    <row r="100" spans="1:4" s="15" customFormat="1" x14ac:dyDescent="0.25">
      <c r="A100" s="67"/>
      <c r="D100" s="67"/>
    </row>
    <row r="101" spans="1:4" s="15" customFormat="1" x14ac:dyDescent="0.25">
      <c r="A101" s="67"/>
      <c r="D101" s="67"/>
    </row>
    <row r="102" spans="1:4" s="15" customFormat="1" x14ac:dyDescent="0.25">
      <c r="A102" s="67"/>
      <c r="B102" s="72"/>
      <c r="C102" s="73"/>
      <c r="D102" s="67"/>
    </row>
    <row r="103" spans="1:4" s="15" customFormat="1" x14ac:dyDescent="0.25">
      <c r="A103" s="67"/>
      <c r="D103" s="67"/>
    </row>
    <row r="104" spans="1:4" s="15" customFormat="1" x14ac:dyDescent="0.25">
      <c r="A104" s="67"/>
      <c r="B104" s="71"/>
      <c r="C104" s="69"/>
      <c r="D104" s="67"/>
    </row>
    <row r="105" spans="1:4" s="15" customFormat="1" x14ac:dyDescent="0.25">
      <c r="A105" s="67"/>
      <c r="D105" s="67"/>
    </row>
    <row r="106" spans="1:4" s="15" customFormat="1" x14ac:dyDescent="0.25">
      <c r="A106" s="67"/>
      <c r="D106" s="67"/>
    </row>
    <row r="107" spans="1:4" s="15" customFormat="1" x14ac:dyDescent="0.25">
      <c r="A107" s="67"/>
      <c r="D107" s="67"/>
    </row>
    <row r="108" spans="1:4" s="15" customFormat="1" x14ac:dyDescent="0.25">
      <c r="A108" s="67"/>
      <c r="D108" s="67"/>
    </row>
    <row r="109" spans="1:4" s="15" customFormat="1" x14ac:dyDescent="0.25">
      <c r="A109" s="67"/>
      <c r="D109" s="67"/>
    </row>
    <row r="110" spans="1:4" s="15" customFormat="1" x14ac:dyDescent="0.25">
      <c r="A110" s="67"/>
      <c r="D110" s="67"/>
    </row>
    <row r="111" spans="1:4" s="15" customFormat="1" x14ac:dyDescent="0.25">
      <c r="A111" s="67"/>
      <c r="D111" s="67"/>
    </row>
    <row r="112" spans="1:4" s="15" customFormat="1" x14ac:dyDescent="0.25">
      <c r="A112" s="67"/>
      <c r="D112" s="67"/>
    </row>
    <row r="113" spans="1:4" s="15" customFormat="1" x14ac:dyDescent="0.25">
      <c r="A113" s="67"/>
      <c r="D113" s="67"/>
    </row>
    <row r="114" spans="1:4" s="15" customFormat="1" x14ac:dyDescent="0.25">
      <c r="A114" s="67"/>
      <c r="D114" s="67"/>
    </row>
    <row r="115" spans="1:4" s="15" customFormat="1" x14ac:dyDescent="0.25">
      <c r="A115" s="67"/>
      <c r="D115" s="67"/>
    </row>
    <row r="116" spans="1:4" s="15" customFormat="1" x14ac:dyDescent="0.25">
      <c r="A116" s="67"/>
      <c r="D116" s="67"/>
    </row>
    <row r="117" spans="1:4" s="15" customFormat="1" x14ac:dyDescent="0.25">
      <c r="A117" s="67"/>
      <c r="D117" s="67"/>
    </row>
    <row r="118" spans="1:4" s="15" customFormat="1" x14ac:dyDescent="0.25">
      <c r="A118" s="67"/>
      <c r="D118" s="67"/>
    </row>
    <row r="119" spans="1:4" s="15" customFormat="1" x14ac:dyDescent="0.25">
      <c r="A119" s="67"/>
      <c r="D119" s="67"/>
    </row>
    <row r="120" spans="1:4" s="15" customFormat="1" x14ac:dyDescent="0.25">
      <c r="A120" s="67"/>
      <c r="D120" s="67"/>
    </row>
    <row r="121" spans="1:4" s="15" customFormat="1" x14ac:dyDescent="0.25">
      <c r="A121" s="67"/>
      <c r="D121" s="67"/>
    </row>
    <row r="122" spans="1:4" s="15" customFormat="1" x14ac:dyDescent="0.25">
      <c r="A122" s="67"/>
      <c r="D122" s="67"/>
    </row>
    <row r="123" spans="1:4" s="15" customFormat="1" x14ac:dyDescent="0.25">
      <c r="A123" s="67"/>
      <c r="D123" s="67"/>
    </row>
    <row r="124" spans="1:4" s="15" customFormat="1" x14ac:dyDescent="0.25">
      <c r="A124" s="67"/>
      <c r="D124" s="67"/>
    </row>
    <row r="125" spans="1:4" s="15" customFormat="1" x14ac:dyDescent="0.25">
      <c r="A125" s="67"/>
      <c r="D125" s="67"/>
    </row>
    <row r="126" spans="1:4" s="15" customFormat="1" x14ac:dyDescent="0.25">
      <c r="A126" s="67"/>
      <c r="D126" s="67"/>
    </row>
    <row r="127" spans="1:4" s="15" customFormat="1" x14ac:dyDescent="0.25">
      <c r="A127" s="67"/>
      <c r="D127" s="67"/>
    </row>
    <row r="128" spans="1:4" s="15" customFormat="1" x14ac:dyDescent="0.25">
      <c r="A128" s="67"/>
      <c r="D128" s="67"/>
    </row>
    <row r="129" spans="1:4" s="15" customFormat="1" x14ac:dyDescent="0.25">
      <c r="A129" s="67"/>
      <c r="D129" s="67"/>
    </row>
    <row r="130" spans="1:4" s="15" customFormat="1" x14ac:dyDescent="0.25">
      <c r="A130" s="67"/>
      <c r="D130" s="67"/>
    </row>
    <row r="131" spans="1:4" s="15" customFormat="1" x14ac:dyDescent="0.25">
      <c r="A131" s="67"/>
      <c r="D131" s="67"/>
    </row>
    <row r="132" spans="1:4" s="15" customFormat="1" x14ac:dyDescent="0.25">
      <c r="A132" s="67"/>
      <c r="D132" s="67"/>
    </row>
    <row r="133" spans="1:4" s="15" customFormat="1" x14ac:dyDescent="0.25">
      <c r="A133" s="67"/>
      <c r="D133" s="67"/>
    </row>
    <row r="134" spans="1:4" s="15" customFormat="1" x14ac:dyDescent="0.25">
      <c r="A134" s="67"/>
      <c r="D134" s="67"/>
    </row>
    <row r="135" spans="1:4" s="15" customFormat="1" x14ac:dyDescent="0.25">
      <c r="A135" s="67"/>
      <c r="D135" s="67"/>
    </row>
    <row r="136" spans="1:4" s="15" customFormat="1" x14ac:dyDescent="0.25">
      <c r="A136" s="67"/>
      <c r="D136" s="67"/>
    </row>
    <row r="137" spans="1:4" s="15" customFormat="1" x14ac:dyDescent="0.25">
      <c r="A137" s="67"/>
      <c r="D137" s="67"/>
    </row>
    <row r="138" spans="1:4" s="15" customFormat="1" x14ac:dyDescent="0.25">
      <c r="A138" s="67"/>
      <c r="D138" s="67"/>
    </row>
    <row r="139" spans="1:4" s="15" customFormat="1" x14ac:dyDescent="0.25">
      <c r="A139" s="67"/>
      <c r="D139" s="67"/>
    </row>
    <row r="140" spans="1:4" s="15" customFormat="1" x14ac:dyDescent="0.25">
      <c r="A140" s="67"/>
      <c r="D140" s="67"/>
    </row>
    <row r="141" spans="1:4" s="15" customFormat="1" x14ac:dyDescent="0.25">
      <c r="A141" s="67"/>
      <c r="D141" s="67"/>
    </row>
    <row r="142" spans="1:4" s="15" customFormat="1" x14ac:dyDescent="0.25">
      <c r="A142" s="67"/>
      <c r="D142" s="67"/>
    </row>
    <row r="143" spans="1:4" s="15" customFormat="1" x14ac:dyDescent="0.25">
      <c r="A143" s="67"/>
      <c r="D143" s="67"/>
    </row>
    <row r="144" spans="1:4" s="15" customFormat="1" x14ac:dyDescent="0.25">
      <c r="A144" s="67"/>
      <c r="D144" s="67"/>
    </row>
    <row r="145" spans="1:4" s="15" customFormat="1" x14ac:dyDescent="0.25">
      <c r="A145" s="67"/>
      <c r="D145" s="67"/>
    </row>
    <row r="146" spans="1:4" s="15" customFormat="1" x14ac:dyDescent="0.25">
      <c r="A146" s="67"/>
      <c r="D146" s="67"/>
    </row>
    <row r="147" spans="1:4" s="15" customFormat="1" x14ac:dyDescent="0.25">
      <c r="A147" s="67"/>
      <c r="D147" s="67"/>
    </row>
    <row r="148" spans="1:4" s="15" customFormat="1" x14ac:dyDescent="0.25">
      <c r="A148" s="67"/>
      <c r="D148" s="67"/>
    </row>
    <row r="149" spans="1:4" s="15" customFormat="1" x14ac:dyDescent="0.25">
      <c r="A149" s="67"/>
      <c r="D149" s="67"/>
    </row>
    <row r="150" spans="1:4" s="15" customFormat="1" x14ac:dyDescent="0.25">
      <c r="A150" s="67"/>
      <c r="D150" s="67"/>
    </row>
    <row r="151" spans="1:4" s="15" customFormat="1" x14ac:dyDescent="0.25">
      <c r="A151" s="67"/>
      <c r="D151" s="67"/>
    </row>
    <row r="152" spans="1:4" s="15" customFormat="1" x14ac:dyDescent="0.25">
      <c r="A152" s="67"/>
      <c r="D152" s="67"/>
    </row>
    <row r="153" spans="1:4" s="15" customFormat="1" x14ac:dyDescent="0.25">
      <c r="A153" s="67"/>
      <c r="D153" s="67"/>
    </row>
    <row r="154" spans="1:4" s="15" customFormat="1" x14ac:dyDescent="0.25">
      <c r="A154" s="67"/>
      <c r="D154" s="67"/>
    </row>
    <row r="155" spans="1:4" s="15" customFormat="1" x14ac:dyDescent="0.25">
      <c r="A155" s="67"/>
      <c r="D155" s="67"/>
    </row>
    <row r="156" spans="1:4" s="15" customFormat="1" x14ac:dyDescent="0.25">
      <c r="A156" s="67"/>
      <c r="D156" s="67"/>
    </row>
    <row r="157" spans="1:4" s="15" customFormat="1" x14ac:dyDescent="0.25">
      <c r="A157" s="67"/>
      <c r="D157" s="67"/>
    </row>
    <row r="158" spans="1:4" s="15" customFormat="1" x14ac:dyDescent="0.25">
      <c r="A158" s="67"/>
      <c r="D158" s="67"/>
    </row>
    <row r="159" spans="1:4" s="15" customFormat="1" x14ac:dyDescent="0.25">
      <c r="A159" s="67"/>
      <c r="D159" s="67"/>
    </row>
    <row r="160" spans="1:4" s="15" customFormat="1" x14ac:dyDescent="0.25">
      <c r="A160" s="67"/>
      <c r="D160" s="67"/>
    </row>
    <row r="161" spans="1:4" s="15" customFormat="1" x14ac:dyDescent="0.25">
      <c r="A161" s="67"/>
      <c r="D161" s="67"/>
    </row>
    <row r="162" spans="1:4" s="15" customFormat="1" x14ac:dyDescent="0.25">
      <c r="A162" s="67"/>
      <c r="D162" s="67"/>
    </row>
    <row r="163" spans="1:4" s="15" customFormat="1" x14ac:dyDescent="0.25">
      <c r="A163" s="67"/>
      <c r="D163" s="67"/>
    </row>
    <row r="164" spans="1:4" s="15" customFormat="1" x14ac:dyDescent="0.25">
      <c r="A164" s="67"/>
      <c r="D164" s="67"/>
    </row>
    <row r="165" spans="1:4" s="15" customFormat="1" x14ac:dyDescent="0.25">
      <c r="A165" s="67"/>
      <c r="D165" s="67"/>
    </row>
    <row r="166" spans="1:4" s="15" customFormat="1" x14ac:dyDescent="0.25">
      <c r="A166" s="67"/>
      <c r="D166" s="67"/>
    </row>
  </sheetData>
  <mergeCells count="2">
    <mergeCell ref="A3:E3"/>
    <mergeCell ref="A4:E4"/>
  </mergeCells>
  <phoneticPr fontId="6" type="noConversion"/>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26CCE83-CBAA-4535-B302-B82C66FD6216}">
          <x14:formula1>
            <xm:f>'List Formulas'!$AM$2:$AM$7</xm:f>
          </x14:formula1>
          <xm:sqref>C9</xm:sqref>
        </x14:dataValidation>
        <x14:dataValidation type="list" allowBlank="1" showInputMessage="1" showErrorMessage="1" xr:uid="{74A289FA-9B2D-4483-8BF7-2ACB7BBB2D62}">
          <x14:formula1>
            <xm:f>'List Formulas'!$AN$2:$AN$4</xm:f>
          </x14:formula1>
          <xm:sqref>C20 C22 C24 C26 C28 C30 C32 C34 C36 C38 C40 C42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852B-8D7B-4E55-A584-032A255FDA75}">
  <sheetPr>
    <tabColor theme="0" tint="-0.249977111117893"/>
  </sheetPr>
  <dimension ref="A1:AN25"/>
  <sheetViews>
    <sheetView workbookViewId="0">
      <selection sqref="A1:B25"/>
    </sheetView>
  </sheetViews>
  <sheetFormatPr defaultRowHeight="12.5" x14ac:dyDescent="0.25"/>
  <cols>
    <col min="1" max="1" width="24.90625" style="1" bestFit="1" customWidth="1"/>
    <col min="2" max="2" width="16.81640625" style="2" customWidth="1"/>
    <col min="3" max="3" width="21.36328125" style="2" bestFit="1" customWidth="1"/>
    <col min="4" max="4" width="22.6328125" style="2" bestFit="1" customWidth="1"/>
    <col min="5" max="5" width="18.26953125" style="2" bestFit="1" customWidth="1"/>
    <col min="6" max="6" width="13.81640625" style="2" customWidth="1"/>
    <col min="7" max="7" width="14.7265625" style="2" customWidth="1"/>
    <col min="8" max="8" width="15.453125" style="2" customWidth="1"/>
    <col min="9" max="9" width="12.453125" style="2" bestFit="1" customWidth="1"/>
    <col min="10" max="10" width="15.26953125" style="2" customWidth="1"/>
    <col min="11" max="11" width="11.7265625" style="2" bestFit="1" customWidth="1"/>
    <col min="12" max="12" width="15.54296875" style="2" customWidth="1"/>
    <col min="13" max="13" width="13.54296875" style="2" customWidth="1"/>
    <col min="14" max="14" width="32.81640625" style="2" bestFit="1" customWidth="1"/>
    <col min="15" max="15" width="11.7265625" style="2" bestFit="1" customWidth="1"/>
    <col min="16" max="16" width="15.54296875" style="2" customWidth="1"/>
    <col min="17" max="17" width="12.453125" style="2" bestFit="1" customWidth="1"/>
    <col min="18" max="18" width="39.54296875" style="2" customWidth="1"/>
    <col min="19" max="19" width="12.453125" style="2" bestFit="1" customWidth="1"/>
    <col min="20" max="20" width="11.7265625" style="2" bestFit="1" customWidth="1"/>
    <col min="21" max="22" width="12.453125" style="2" bestFit="1" customWidth="1"/>
    <col min="23" max="23" width="12" style="2" bestFit="1" customWidth="1"/>
    <col min="24" max="24" width="28.08984375" style="2" bestFit="1" customWidth="1"/>
    <col min="25" max="26" width="12.453125" style="2" bestFit="1" customWidth="1"/>
    <col min="27" max="29" width="12.6328125" style="2" bestFit="1" customWidth="1"/>
    <col min="30" max="32" width="13.08984375" style="2" bestFit="1" customWidth="1"/>
    <col min="33" max="33" width="30.36328125" style="2" customWidth="1"/>
    <col min="34" max="35" width="13.08984375" style="2" bestFit="1" customWidth="1"/>
    <col min="36" max="36" width="12.26953125" style="2" bestFit="1" customWidth="1"/>
    <col min="37" max="37" width="11.7265625" style="2" bestFit="1" customWidth="1"/>
    <col min="38" max="38" width="12.26953125" style="2" bestFit="1" customWidth="1"/>
    <col min="39" max="40" width="28.453125" style="2" customWidth="1"/>
    <col min="41" max="16384" width="8.7265625" style="2"/>
  </cols>
  <sheetData>
    <row r="1" spans="1:40" ht="12.5" customHeight="1" x14ac:dyDescent="0.3">
      <c r="A1" s="83" t="s">
        <v>449</v>
      </c>
      <c r="B1" s="84"/>
      <c r="C1" s="146" t="s">
        <v>295</v>
      </c>
      <c r="D1" s="146" t="s">
        <v>296</v>
      </c>
      <c r="E1" s="146" t="s">
        <v>297</v>
      </c>
      <c r="F1" s="146" t="s">
        <v>298</v>
      </c>
      <c r="G1" s="146" t="s">
        <v>525</v>
      </c>
      <c r="H1" s="146" t="s">
        <v>526</v>
      </c>
      <c r="I1" s="146" t="s">
        <v>299</v>
      </c>
      <c r="J1" s="146" t="s">
        <v>300</v>
      </c>
      <c r="K1" s="146" t="s">
        <v>527</v>
      </c>
      <c r="L1" s="146" t="s">
        <v>321</v>
      </c>
      <c r="M1" s="146" t="s">
        <v>322</v>
      </c>
      <c r="N1" s="146" t="s">
        <v>323</v>
      </c>
      <c r="O1" s="146" t="s">
        <v>324</v>
      </c>
      <c r="P1" s="146" t="s">
        <v>325</v>
      </c>
      <c r="Q1" s="146" t="s">
        <v>528</v>
      </c>
      <c r="R1" s="146" t="s">
        <v>529</v>
      </c>
      <c r="S1" s="146" t="s">
        <v>326</v>
      </c>
      <c r="T1" s="146" t="s">
        <v>530</v>
      </c>
      <c r="U1" s="146" t="s">
        <v>327</v>
      </c>
      <c r="V1" s="146" t="s">
        <v>531</v>
      </c>
      <c r="W1" s="146" t="s">
        <v>411</v>
      </c>
      <c r="X1" s="146" t="s">
        <v>532</v>
      </c>
      <c r="Y1" s="146" t="s">
        <v>412</v>
      </c>
      <c r="Z1" s="146" t="s">
        <v>533</v>
      </c>
      <c r="AA1" s="147" t="s">
        <v>536</v>
      </c>
      <c r="AB1" s="147" t="s">
        <v>534</v>
      </c>
      <c r="AC1" s="147" t="s">
        <v>535</v>
      </c>
      <c r="AD1" s="148" t="s">
        <v>537</v>
      </c>
      <c r="AE1" s="148" t="s">
        <v>539</v>
      </c>
      <c r="AF1" s="148" t="s">
        <v>540</v>
      </c>
      <c r="AG1" s="148" t="s">
        <v>319</v>
      </c>
      <c r="AH1" s="148" t="s">
        <v>320</v>
      </c>
      <c r="AI1" s="148" t="s">
        <v>538</v>
      </c>
      <c r="AJ1" s="149" t="s">
        <v>328</v>
      </c>
      <c r="AK1" s="149" t="s">
        <v>345</v>
      </c>
      <c r="AL1" s="149" t="s">
        <v>346</v>
      </c>
      <c r="AM1" s="150" t="s">
        <v>355</v>
      </c>
      <c r="AN1" s="150" t="s">
        <v>542</v>
      </c>
    </row>
    <row r="2" spans="1:40" ht="13" customHeight="1" x14ac:dyDescent="0.25">
      <c r="A2" s="85">
        <v>45658</v>
      </c>
      <c r="B2" s="86" t="s">
        <v>450</v>
      </c>
      <c r="C2" s="12" t="s">
        <v>159</v>
      </c>
      <c r="D2" s="12" t="s">
        <v>159</v>
      </c>
      <c r="E2" s="12" t="s">
        <v>159</v>
      </c>
      <c r="F2" s="12" t="s">
        <v>159</v>
      </c>
      <c r="G2" s="12" t="s">
        <v>159</v>
      </c>
      <c r="H2" s="12" t="s">
        <v>159</v>
      </c>
      <c r="I2" s="12" t="s">
        <v>159</v>
      </c>
      <c r="J2" s="12" t="s">
        <v>159</v>
      </c>
      <c r="K2" s="12" t="s">
        <v>159</v>
      </c>
      <c r="L2" s="12" t="s">
        <v>159</v>
      </c>
      <c r="M2" s="12" t="s">
        <v>159</v>
      </c>
      <c r="N2" s="12" t="s">
        <v>159</v>
      </c>
      <c r="O2" s="12" t="s">
        <v>159</v>
      </c>
      <c r="P2" s="12" t="s">
        <v>159</v>
      </c>
      <c r="Q2" s="12" t="s">
        <v>159</v>
      </c>
      <c r="R2" s="12" t="s">
        <v>159</v>
      </c>
      <c r="S2" s="12" t="s">
        <v>159</v>
      </c>
      <c r="T2" s="12" t="s">
        <v>159</v>
      </c>
      <c r="U2" s="12" t="s">
        <v>159</v>
      </c>
      <c r="V2" s="12" t="s">
        <v>159</v>
      </c>
      <c r="W2" s="12" t="s">
        <v>159</v>
      </c>
      <c r="X2" s="12" t="s">
        <v>159</v>
      </c>
      <c r="Y2" s="12" t="s">
        <v>159</v>
      </c>
      <c r="Z2" s="12" t="s">
        <v>159</v>
      </c>
      <c r="AA2" s="12" t="s">
        <v>159</v>
      </c>
      <c r="AB2" s="12" t="s">
        <v>159</v>
      </c>
      <c r="AC2" s="12" t="s">
        <v>159</v>
      </c>
      <c r="AD2" s="12" t="s">
        <v>159</v>
      </c>
      <c r="AE2" s="12" t="s">
        <v>159</v>
      </c>
      <c r="AF2" s="12" t="s">
        <v>159</v>
      </c>
      <c r="AG2" s="12" t="s">
        <v>159</v>
      </c>
      <c r="AH2" s="12" t="s">
        <v>159</v>
      </c>
      <c r="AI2" s="12" t="s">
        <v>159</v>
      </c>
      <c r="AJ2" s="12" t="s">
        <v>159</v>
      </c>
      <c r="AK2" s="12" t="s">
        <v>159</v>
      </c>
      <c r="AL2" s="12" t="s">
        <v>159</v>
      </c>
      <c r="AM2" s="12" t="s">
        <v>159</v>
      </c>
      <c r="AN2" s="12" t="s">
        <v>159</v>
      </c>
    </row>
    <row r="3" spans="1:40" x14ac:dyDescent="0.25">
      <c r="A3" s="85">
        <v>45684</v>
      </c>
      <c r="B3" s="86" t="s">
        <v>451</v>
      </c>
      <c r="C3" s="12" t="s">
        <v>190</v>
      </c>
      <c r="D3" s="12" t="s">
        <v>187</v>
      </c>
      <c r="E3" s="12" t="s">
        <v>170</v>
      </c>
      <c r="F3" s="12" t="s">
        <v>160</v>
      </c>
      <c r="G3" s="12" t="s">
        <v>162</v>
      </c>
      <c r="H3" s="12" t="s">
        <v>168</v>
      </c>
      <c r="I3" s="12" t="s">
        <v>70</v>
      </c>
      <c r="J3" s="12" t="s">
        <v>70</v>
      </c>
      <c r="K3" s="12" t="s">
        <v>70</v>
      </c>
      <c r="L3" s="12" t="s">
        <v>175</v>
      </c>
      <c r="M3" s="12" t="s">
        <v>70</v>
      </c>
      <c r="N3" s="12" t="s">
        <v>179</v>
      </c>
      <c r="O3" s="12" t="s">
        <v>70</v>
      </c>
      <c r="P3" s="12" t="s">
        <v>182</v>
      </c>
      <c r="Q3" s="12" t="s">
        <v>70</v>
      </c>
      <c r="R3" s="12" t="s">
        <v>184</v>
      </c>
      <c r="S3" s="12" t="s">
        <v>70</v>
      </c>
      <c r="T3" s="12" t="s">
        <v>70</v>
      </c>
      <c r="U3" s="12" t="s">
        <v>70</v>
      </c>
      <c r="V3" s="12" t="s">
        <v>70</v>
      </c>
      <c r="W3" s="12" t="s">
        <v>70</v>
      </c>
      <c r="X3" s="12" t="s">
        <v>396</v>
      </c>
      <c r="Y3" s="12" t="s">
        <v>403</v>
      </c>
      <c r="Z3" s="12" t="s">
        <v>70</v>
      </c>
      <c r="AA3" s="12" t="s">
        <v>70</v>
      </c>
      <c r="AB3" s="12" t="s">
        <v>70</v>
      </c>
      <c r="AC3" s="12" t="s">
        <v>70</v>
      </c>
      <c r="AD3" s="12" t="s">
        <v>70</v>
      </c>
      <c r="AE3" s="12" t="s">
        <v>70</v>
      </c>
      <c r="AF3" s="12" t="s">
        <v>70</v>
      </c>
      <c r="AG3" s="12" t="s">
        <v>196</v>
      </c>
      <c r="AH3" s="12" t="s">
        <v>70</v>
      </c>
      <c r="AI3" s="12" t="s">
        <v>70</v>
      </c>
      <c r="AJ3" s="12" t="s">
        <v>70</v>
      </c>
      <c r="AK3" s="12" t="s">
        <v>70</v>
      </c>
      <c r="AL3" s="12" t="s">
        <v>168</v>
      </c>
      <c r="AM3" s="12" t="s">
        <v>350</v>
      </c>
      <c r="AN3" s="12" t="s">
        <v>168</v>
      </c>
    </row>
    <row r="4" spans="1:40" x14ac:dyDescent="0.25">
      <c r="A4" s="85">
        <v>45765</v>
      </c>
      <c r="B4" s="86" t="s">
        <v>452</v>
      </c>
      <c r="C4" s="12" t="s">
        <v>191</v>
      </c>
      <c r="D4" s="12" t="s">
        <v>194</v>
      </c>
      <c r="E4" s="12" t="s">
        <v>173</v>
      </c>
      <c r="F4" s="12" t="s">
        <v>161</v>
      </c>
      <c r="G4" s="12" t="s">
        <v>163</v>
      </c>
      <c r="H4" s="12" t="s">
        <v>169</v>
      </c>
      <c r="I4" s="12" t="s">
        <v>167</v>
      </c>
      <c r="J4" s="12" t="s">
        <v>167</v>
      </c>
      <c r="K4" s="12" t="s">
        <v>167</v>
      </c>
      <c r="L4" s="12" t="s">
        <v>176</v>
      </c>
      <c r="M4" s="12" t="s">
        <v>167</v>
      </c>
      <c r="N4" s="12" t="s">
        <v>178</v>
      </c>
      <c r="O4" s="12" t="s">
        <v>167</v>
      </c>
      <c r="P4" s="12" t="s">
        <v>183</v>
      </c>
      <c r="Q4" s="12" t="s">
        <v>167</v>
      </c>
      <c r="R4" s="12" t="s">
        <v>185</v>
      </c>
      <c r="S4" s="12" t="s">
        <v>167</v>
      </c>
      <c r="T4" s="12" t="s">
        <v>167</v>
      </c>
      <c r="U4" s="12" t="s">
        <v>167</v>
      </c>
      <c r="V4" s="12" t="s">
        <v>167</v>
      </c>
      <c r="W4" s="12" t="s">
        <v>167</v>
      </c>
      <c r="X4" s="12" t="s">
        <v>397</v>
      </c>
      <c r="Y4" s="12" t="s">
        <v>169</v>
      </c>
      <c r="Z4" s="12" t="s">
        <v>167</v>
      </c>
      <c r="AA4" s="12" t="s">
        <v>167</v>
      </c>
      <c r="AB4" s="12" t="s">
        <v>167</v>
      </c>
      <c r="AC4" s="12" t="s">
        <v>167</v>
      </c>
      <c r="AD4" s="12" t="s">
        <v>167</v>
      </c>
      <c r="AE4" s="12" t="s">
        <v>167</v>
      </c>
      <c r="AF4" s="12" t="s">
        <v>167</v>
      </c>
      <c r="AG4" s="12" t="s">
        <v>197</v>
      </c>
      <c r="AH4" s="12" t="s">
        <v>167</v>
      </c>
      <c r="AI4" s="12" t="s">
        <v>167</v>
      </c>
      <c r="AJ4" s="12" t="s">
        <v>167</v>
      </c>
      <c r="AK4" s="12" t="s">
        <v>167</v>
      </c>
      <c r="AL4" s="12" t="s">
        <v>169</v>
      </c>
      <c r="AM4" s="12" t="s">
        <v>351</v>
      </c>
      <c r="AN4" s="12" t="s">
        <v>169</v>
      </c>
    </row>
    <row r="5" spans="1:40" x14ac:dyDescent="0.25">
      <c r="A5" s="85">
        <v>45768</v>
      </c>
      <c r="B5" s="86" t="s">
        <v>453</v>
      </c>
      <c r="C5" s="12" t="s">
        <v>192</v>
      </c>
      <c r="D5" s="12" t="s">
        <v>195</v>
      </c>
      <c r="E5" s="12" t="s">
        <v>171</v>
      </c>
      <c r="F5" s="12"/>
      <c r="G5" s="12" t="s">
        <v>164</v>
      </c>
      <c r="H5" s="12"/>
      <c r="I5" s="12"/>
      <c r="J5" s="12" t="s">
        <v>174</v>
      </c>
      <c r="K5" s="12"/>
      <c r="L5" s="12" t="s">
        <v>177</v>
      </c>
      <c r="M5" s="12"/>
      <c r="N5" s="12" t="s">
        <v>180</v>
      </c>
      <c r="O5" s="12"/>
      <c r="P5" s="12"/>
      <c r="Q5" s="12"/>
      <c r="R5" s="12"/>
      <c r="S5" s="12"/>
      <c r="T5" s="12"/>
      <c r="U5" s="12"/>
      <c r="V5" s="12"/>
      <c r="W5" s="12"/>
      <c r="X5" s="12" t="s">
        <v>398</v>
      </c>
      <c r="Y5" s="12"/>
      <c r="Z5" s="12" t="s">
        <v>174</v>
      </c>
      <c r="AA5" s="12"/>
      <c r="AB5" s="12"/>
      <c r="AC5" s="12"/>
      <c r="AD5" s="12"/>
      <c r="AE5" s="12"/>
      <c r="AF5" s="12"/>
      <c r="AG5" s="12" t="s">
        <v>198</v>
      </c>
      <c r="AH5" s="12"/>
      <c r="AI5" s="12"/>
      <c r="AJ5" s="12"/>
      <c r="AK5" s="12"/>
      <c r="AL5" s="12"/>
      <c r="AM5" s="12" t="s">
        <v>352</v>
      </c>
      <c r="AN5" s="12"/>
    </row>
    <row r="6" spans="1:40" x14ac:dyDescent="0.25">
      <c r="A6" s="85">
        <v>45772</v>
      </c>
      <c r="B6" s="86" t="s">
        <v>454</v>
      </c>
      <c r="C6" s="12"/>
      <c r="D6" s="12"/>
      <c r="E6" s="12" t="s">
        <v>172</v>
      </c>
      <c r="F6" s="12"/>
      <c r="G6" s="12" t="s">
        <v>165</v>
      </c>
      <c r="H6" s="12"/>
      <c r="I6" s="12"/>
      <c r="J6" s="12"/>
      <c r="K6" s="12"/>
      <c r="L6" s="12" t="s">
        <v>181</v>
      </c>
      <c r="M6" s="12"/>
      <c r="N6" s="12"/>
      <c r="O6" s="12"/>
      <c r="P6" s="12"/>
      <c r="Q6" s="12"/>
      <c r="R6" s="12"/>
      <c r="S6" s="12"/>
      <c r="T6" s="12"/>
      <c r="U6" s="12"/>
      <c r="V6" s="12"/>
      <c r="W6" s="12"/>
      <c r="X6" s="12" t="s">
        <v>399</v>
      </c>
      <c r="Y6" s="12"/>
      <c r="Z6" s="12"/>
      <c r="AA6" s="12"/>
      <c r="AB6" s="12"/>
      <c r="AC6" s="12"/>
      <c r="AD6" s="12"/>
      <c r="AE6" s="12"/>
      <c r="AF6" s="12"/>
      <c r="AG6" s="12" t="s">
        <v>199</v>
      </c>
      <c r="AH6" s="12"/>
      <c r="AI6" s="12"/>
      <c r="AJ6" s="12"/>
      <c r="AK6" s="12"/>
      <c r="AL6" s="12"/>
      <c r="AM6" s="12" t="s">
        <v>353</v>
      </c>
      <c r="AN6" s="12"/>
    </row>
    <row r="7" spans="1:40" x14ac:dyDescent="0.25">
      <c r="A7" s="85">
        <v>45817</v>
      </c>
      <c r="B7" s="86" t="s">
        <v>455</v>
      </c>
      <c r="C7" s="12"/>
      <c r="D7" s="12"/>
      <c r="E7" s="12"/>
      <c r="F7" s="12"/>
      <c r="G7" s="12" t="s">
        <v>166</v>
      </c>
      <c r="H7" s="12"/>
      <c r="I7" s="12"/>
      <c r="J7" s="12"/>
      <c r="K7" s="12"/>
      <c r="L7" s="12"/>
      <c r="M7" s="12"/>
      <c r="N7" s="12"/>
      <c r="O7" s="12"/>
      <c r="P7" s="12"/>
      <c r="Q7" s="12"/>
      <c r="R7" s="12"/>
      <c r="S7" s="12"/>
      <c r="T7" s="12"/>
      <c r="U7" s="12"/>
      <c r="V7" s="12"/>
      <c r="W7" s="12"/>
      <c r="X7" s="12" t="s">
        <v>400</v>
      </c>
      <c r="Y7" s="12"/>
      <c r="Z7" s="12"/>
      <c r="AA7" s="12"/>
      <c r="AB7" s="12"/>
      <c r="AC7" s="12"/>
      <c r="AD7" s="12"/>
      <c r="AE7" s="12"/>
      <c r="AF7" s="12"/>
      <c r="AG7" s="12" t="s">
        <v>200</v>
      </c>
      <c r="AH7" s="12"/>
      <c r="AI7" s="12"/>
      <c r="AJ7" s="12"/>
      <c r="AK7" s="12"/>
      <c r="AL7" s="12"/>
      <c r="AM7" s="12" t="s">
        <v>354</v>
      </c>
      <c r="AN7" s="12"/>
    </row>
    <row r="8" spans="1:40" x14ac:dyDescent="0.25">
      <c r="A8" s="85">
        <v>46016</v>
      </c>
      <c r="B8" s="86" t="s">
        <v>456</v>
      </c>
      <c r="C8" s="12"/>
      <c r="D8" s="12"/>
      <c r="E8" s="12"/>
      <c r="F8" s="12"/>
      <c r="G8" s="12"/>
      <c r="H8" s="12"/>
      <c r="I8" s="12"/>
      <c r="J8" s="12"/>
      <c r="K8" s="12"/>
      <c r="L8" s="12"/>
      <c r="M8" s="12"/>
      <c r="N8" s="12"/>
      <c r="O8" s="12"/>
      <c r="P8" s="12"/>
      <c r="Q8" s="12"/>
      <c r="R8" s="12"/>
      <c r="S8" s="12"/>
      <c r="T8" s="12"/>
      <c r="U8" s="12"/>
      <c r="V8" s="12"/>
      <c r="W8" s="12"/>
      <c r="X8" s="12" t="s">
        <v>401</v>
      </c>
      <c r="Y8" s="12"/>
      <c r="Z8" s="12"/>
      <c r="AA8" s="12"/>
      <c r="AB8" s="12"/>
      <c r="AC8" s="12"/>
      <c r="AD8" s="12"/>
      <c r="AE8" s="12"/>
      <c r="AF8" s="12"/>
      <c r="AG8" s="12"/>
      <c r="AH8" s="12"/>
      <c r="AI8" s="12"/>
      <c r="AJ8" s="12"/>
      <c r="AK8" s="12"/>
      <c r="AL8" s="12"/>
      <c r="AM8" s="12"/>
      <c r="AN8" s="12"/>
    </row>
    <row r="9" spans="1:40" x14ac:dyDescent="0.25">
      <c r="A9" s="85">
        <v>46017</v>
      </c>
      <c r="B9" s="86" t="s">
        <v>457</v>
      </c>
      <c r="C9" s="12"/>
      <c r="D9" s="12"/>
      <c r="E9" s="12"/>
      <c r="F9" s="12"/>
      <c r="G9" s="12"/>
      <c r="H9" s="12"/>
      <c r="I9" s="12"/>
      <c r="J9" s="12"/>
      <c r="K9" s="12"/>
      <c r="L9" s="12"/>
      <c r="M9" s="12"/>
      <c r="N9" s="12"/>
      <c r="O9" s="12"/>
      <c r="P9" s="12"/>
      <c r="Q9" s="12"/>
      <c r="R9" s="12"/>
      <c r="S9" s="12"/>
      <c r="T9" s="12"/>
      <c r="U9" s="12"/>
      <c r="V9" s="12"/>
      <c r="W9" s="12"/>
      <c r="X9" s="12" t="s">
        <v>402</v>
      </c>
      <c r="Y9" s="12"/>
      <c r="Z9" s="12"/>
      <c r="AA9" s="12"/>
      <c r="AB9" s="12"/>
      <c r="AC9" s="12"/>
      <c r="AD9" s="12"/>
      <c r="AE9" s="12"/>
      <c r="AF9" s="12"/>
      <c r="AG9" s="12"/>
      <c r="AH9" s="12"/>
      <c r="AI9" s="12"/>
      <c r="AJ9" s="12"/>
      <c r="AK9" s="12"/>
      <c r="AL9" s="12"/>
      <c r="AM9" s="12"/>
      <c r="AN9" s="12"/>
    </row>
    <row r="10" spans="1:40" x14ac:dyDescent="0.25">
      <c r="A10" s="87">
        <v>46023</v>
      </c>
      <c r="B10" s="88" t="s">
        <v>450</v>
      </c>
      <c r="C10" s="12"/>
      <c r="D10" s="12"/>
      <c r="E10" s="12"/>
      <c r="F10" s="12"/>
      <c r="G10" s="12"/>
      <c r="H10" s="12"/>
      <c r="I10" s="12"/>
      <c r="J10" s="12"/>
      <c r="K10" s="12"/>
      <c r="L10" s="12"/>
      <c r="M10" s="12"/>
      <c r="N10" s="12"/>
      <c r="O10" s="12"/>
      <c r="P10" s="12"/>
      <c r="Q10" s="12"/>
      <c r="R10" s="12"/>
      <c r="S10" s="12"/>
      <c r="T10" s="12"/>
      <c r="U10" s="12"/>
      <c r="V10" s="12"/>
      <c r="W10" s="12"/>
      <c r="X10" s="12" t="s">
        <v>353</v>
      </c>
      <c r="Y10" s="12"/>
      <c r="Z10" s="12"/>
      <c r="AA10" s="12"/>
      <c r="AB10" s="12"/>
      <c r="AC10" s="12"/>
      <c r="AD10" s="12"/>
      <c r="AE10" s="12"/>
      <c r="AF10" s="12"/>
      <c r="AG10" s="12"/>
      <c r="AH10" s="12"/>
      <c r="AI10" s="12"/>
      <c r="AJ10" s="12"/>
      <c r="AK10" s="12"/>
      <c r="AL10" s="12"/>
      <c r="AM10" s="12"/>
      <c r="AN10" s="12"/>
    </row>
    <row r="11" spans="1:40" x14ac:dyDescent="0.25">
      <c r="A11" s="87">
        <v>46048</v>
      </c>
      <c r="B11" s="88" t="s">
        <v>451</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row>
    <row r="12" spans="1:40" x14ac:dyDescent="0.25">
      <c r="A12" s="87">
        <v>46115</v>
      </c>
      <c r="B12" s="88" t="s">
        <v>452</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row>
    <row r="13" spans="1:40" x14ac:dyDescent="0.25">
      <c r="A13" s="87">
        <v>46118</v>
      </c>
      <c r="B13" s="88" t="s">
        <v>453</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row>
    <row r="14" spans="1:40" x14ac:dyDescent="0.25">
      <c r="A14" s="87">
        <v>46137</v>
      </c>
      <c r="B14" s="88" t="s">
        <v>454</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row>
    <row r="15" spans="1:40" x14ac:dyDescent="0.25">
      <c r="A15" s="87">
        <v>46181</v>
      </c>
      <c r="B15" s="88" t="s">
        <v>455</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row>
    <row r="16" spans="1:40" x14ac:dyDescent="0.25">
      <c r="A16" s="87">
        <v>46381</v>
      </c>
      <c r="B16" s="88" t="s">
        <v>456</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row>
    <row r="17" spans="1:40" x14ac:dyDescent="0.25">
      <c r="A17" s="87">
        <v>46384</v>
      </c>
      <c r="B17" s="88" t="s">
        <v>457</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row>
    <row r="18" spans="1:40" x14ac:dyDescent="0.25">
      <c r="A18" s="85">
        <v>46388</v>
      </c>
      <c r="B18" s="86" t="s">
        <v>450</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row>
    <row r="19" spans="1:40" x14ac:dyDescent="0.25">
      <c r="A19" s="85">
        <v>46413</v>
      </c>
      <c r="B19" s="86" t="s">
        <v>451</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row>
    <row r="20" spans="1:40" x14ac:dyDescent="0.25">
      <c r="A20" s="85">
        <v>46472</v>
      </c>
      <c r="B20" s="86" t="s">
        <v>452</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row>
    <row r="21" spans="1:40" x14ac:dyDescent="0.25">
      <c r="A21" s="85">
        <v>46475</v>
      </c>
      <c r="B21" s="86" t="s">
        <v>453</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row>
    <row r="22" spans="1:40" x14ac:dyDescent="0.25">
      <c r="A22" s="85">
        <v>46502</v>
      </c>
      <c r="B22" s="86" t="s">
        <v>454</v>
      </c>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row>
    <row r="23" spans="1:40" x14ac:dyDescent="0.25">
      <c r="A23" s="85">
        <v>46552</v>
      </c>
      <c r="B23" s="86" t="s">
        <v>455</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row>
    <row r="24" spans="1:40" x14ac:dyDescent="0.25">
      <c r="A24" s="85">
        <v>46748</v>
      </c>
      <c r="B24" s="86" t="s">
        <v>456</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row>
    <row r="25" spans="1:40" x14ac:dyDescent="0.25">
      <c r="A25" s="85">
        <v>46749</v>
      </c>
      <c r="B25" s="86" t="s">
        <v>457</v>
      </c>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row>
  </sheetData>
  <phoneticPr fontId="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81f41a-39c6-42e5-9751-a5efd2d5609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E12692EC97534D877CACCFDC4FAB55" ma:contentTypeVersion="18" ma:contentTypeDescription="Create a new document." ma:contentTypeScope="" ma:versionID="3d9985fa0cb053c907119c3b08902ae7">
  <xsd:schema xmlns:xsd="http://www.w3.org/2001/XMLSchema" xmlns:xs="http://www.w3.org/2001/XMLSchema" xmlns:p="http://schemas.microsoft.com/office/2006/metadata/properties" xmlns:ns3="193da8a7-6a3b-4cc6-bfec-889c2ccba252" xmlns:ns4="c681f41a-39c6-42e5-9751-a5efd2d5609d" targetNamespace="http://schemas.microsoft.com/office/2006/metadata/properties" ma:root="true" ma:fieldsID="4f7d64763776e8998c1b0968f0e2cd7f" ns3:_="" ns4:_="">
    <xsd:import namespace="193da8a7-6a3b-4cc6-bfec-889c2ccba252"/>
    <xsd:import namespace="c681f41a-39c6-42e5-9751-a5efd2d5609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da8a7-6a3b-4cc6-bfec-889c2ccba25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81f41a-39c6-42e5-9751-a5efd2d5609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106437-0956-4885-B184-63F6F040E590}">
  <ds:schemaRefs>
    <ds:schemaRef ds:uri="http://purl.org/dc/terms/"/>
    <ds:schemaRef ds:uri="http://schemas.openxmlformats.org/package/2006/metadata/core-properties"/>
    <ds:schemaRef ds:uri="c681f41a-39c6-42e5-9751-a5efd2d5609d"/>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193da8a7-6a3b-4cc6-bfec-889c2ccba252"/>
    <ds:schemaRef ds:uri="http://www.w3.org/XML/1998/namespace"/>
  </ds:schemaRefs>
</ds:datastoreItem>
</file>

<file path=customXml/itemProps2.xml><?xml version="1.0" encoding="utf-8"?>
<ds:datastoreItem xmlns:ds="http://schemas.openxmlformats.org/officeDocument/2006/customXml" ds:itemID="{E63392B9-CA81-4B35-81B0-BC5A90380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da8a7-6a3b-4cc6-bfec-889c2ccba252"/>
    <ds:schemaRef ds:uri="c681f41a-39c6-42e5-9751-a5efd2d56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00A7E6-AC5B-4FC1-A8CE-B4DCA64B192E}">
  <ds:schemaRefs>
    <ds:schemaRef ds:uri="http://schemas.microsoft.com/sharepoint/v3/contenttype/forms"/>
  </ds:schemaRefs>
</ds:datastoreItem>
</file>

<file path=docMetadata/LabelInfo.xml><?xml version="1.0" encoding="utf-8"?>
<clbl:labelList xmlns:clbl="http://schemas.microsoft.com/office/2020/mipLabelMetadata">
  <clbl:label id="{1d3586ef-eb45-42eb-be4b-1c30f6612ec6}"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Dividend</vt:lpstr>
      <vt:lpstr>Special Dividend</vt:lpstr>
      <vt:lpstr>Scrip Dividend</vt:lpstr>
      <vt:lpstr>Supplementary NZD</vt:lpstr>
      <vt:lpstr>Multicurrency</vt:lpstr>
      <vt:lpstr>Pref_Interest Rate</vt:lpstr>
      <vt:lpstr>Other Tax Details</vt:lpstr>
      <vt:lpstr>List Formulas</vt:lpstr>
      <vt:lpstr>ASXHOLIDAYS</vt:lpstr>
      <vt:lpstr>Dividend!Print_Area</vt:lpstr>
      <vt:lpstr>Multicurrency!Print_Area</vt:lpstr>
      <vt:lpstr>'Other Tax Details'!Print_Area</vt:lpstr>
      <vt:lpstr>'Pref_Interest Rate'!Print_Area</vt:lpstr>
      <vt:lpstr>'Scrip Dividend'!Print_Area</vt:lpstr>
      <vt:lpstr>'Special Dividend'!Print_Area</vt:lpstr>
      <vt:lpstr>'Supplementary NZD'!Print_Area</vt:lpstr>
      <vt:lpstr>Dividend!Print_Titles</vt:lpstr>
      <vt:lpstr>'Pref_Interest Rate'!Print_Titles</vt:lpstr>
    </vt:vector>
  </TitlesOfParts>
  <Company>ASX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Webb</dc:creator>
  <cp:lastModifiedBy>Julie Dang</cp:lastModifiedBy>
  <cp:lastPrinted>2013-12-10T22:02:32Z</cp:lastPrinted>
  <dcterms:created xsi:type="dcterms:W3CDTF">2013-10-16T00:15:02Z</dcterms:created>
  <dcterms:modified xsi:type="dcterms:W3CDTF">2025-12-30T03:16:18Z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0x0101003FE12692EC97534D877CACCFDC4FAB55</vt:lpwstr>
  </property>
</Properties>
</file>