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asxo-my.sharepoint.com/personal/julie_dang_asx_com_au/Documents/Documents/AMOs/AMO forms/2026/"/>
    </mc:Choice>
  </mc:AlternateContent>
  <xr:revisionPtr revIDLastSave="338" documentId="8_{0BC0BBE1-069F-4915-914A-0488DE05C1E7}" xr6:coauthVersionLast="47" xr6:coauthVersionMax="47" xr10:uidLastSave="{1C36D179-18CC-4828-971A-230DC9109189}"/>
  <bookViews>
    <workbookView xWindow="-110" yWindow="-110" windowWidth="19420" windowHeight="11500" tabRatio="927" xr2:uid="{00000000-000D-0000-FFFF-FFFF00000000}"/>
  </bookViews>
  <sheets>
    <sheet name="Equal Access Buyback" sheetId="1" r:id="rId1"/>
    <sheet name="List Formulas" sheetId="10" r:id="rId2"/>
  </sheets>
  <definedNames>
    <definedName name="ASXHOLIDAYS">'List Formulas'!$A:$A</definedName>
    <definedName name="ASXHOLS">'List Formulas'!#REF!</definedName>
    <definedName name="ASXHOLS_INTEREST">'List Formulas'!#REF!</definedName>
    <definedName name="HOLIDAYS">'List Formulas'!#REF!</definedName>
    <definedName name="NONSETTLE">'List Formulas'!#REF!</definedName>
    <definedName name="NONSETTLEMENT">'List Formulas'!#REF!</definedName>
    <definedName name="NONSETTLEMENTDATES">'List Formulas'!$A$2:$A$1048576</definedName>
    <definedName name="_xlnm.Print_Area" localSheetId="0">'Equal Access Buyback'!$B$3:$E$64</definedName>
    <definedName name="_xlnm.Print_Titles" localSheetId="0">'Equal Access Buyback'!$3:$3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37" i="1"/>
  <c r="E19" i="1"/>
  <c r="G18" i="1"/>
  <c r="F18" i="1"/>
  <c r="H17" i="1"/>
  <c r="E6" i="1"/>
  <c r="D13" i="1"/>
  <c r="D12" i="1"/>
  <c r="F16" i="1"/>
  <c r="G16" i="1" s="1"/>
  <c r="H16" i="1"/>
  <c r="H19" i="1"/>
  <c r="H15" i="1"/>
  <c r="F15" i="1"/>
  <c r="G15" i="1" s="1"/>
  <c r="H11" i="1"/>
  <c r="D62" i="1"/>
  <c r="D61" i="1"/>
  <c r="D57" i="1"/>
  <c r="D56" i="1"/>
  <c r="D55" i="1"/>
  <c r="D54" i="1"/>
</calcChain>
</file>

<file path=xl/sharedStrings.xml><?xml version="1.0" encoding="utf-8"?>
<sst xmlns="http://schemas.openxmlformats.org/spreadsheetml/2006/main" count="261" uniqueCount="186">
  <si>
    <t>Question</t>
  </si>
  <si>
    <t>Answer</t>
  </si>
  <si>
    <t>Notification Type</t>
  </si>
  <si>
    <t>For ASX to confirm:</t>
  </si>
  <si>
    <t>Issuer Code</t>
  </si>
  <si>
    <t>Name of Issuer</t>
  </si>
  <si>
    <t>Notes</t>
  </si>
  <si>
    <t>Condition Type</t>
  </si>
  <si>
    <t>Condition Determination Date</t>
  </si>
  <si>
    <t>Has the Condition been met?</t>
  </si>
  <si>
    <t>Comments about the condition</t>
  </si>
  <si>
    <t>corporate action id</t>
  </si>
  <si>
    <t>Yes</t>
  </si>
  <si>
    <t>Select one condition type</t>
  </si>
  <si>
    <t>Mandatory</t>
  </si>
  <si>
    <t>Select</t>
  </si>
  <si>
    <t>No</t>
  </si>
  <si>
    <t>TBA</t>
  </si>
  <si>
    <t>New Notification</t>
  </si>
  <si>
    <t>Text comment</t>
  </si>
  <si>
    <t>Optional - if available</t>
  </si>
  <si>
    <t>Optional - if applicable</t>
  </si>
  <si>
    <t>Other</t>
  </si>
  <si>
    <t>ASIC Lodgement - Court Order</t>
  </si>
  <si>
    <t>ACCC approval</t>
  </si>
  <si>
    <t>Court approval</t>
  </si>
  <si>
    <t>Class order</t>
  </si>
  <si>
    <t>FIRB - Foreign. Inv Review Board</t>
  </si>
  <si>
    <t>Shareholder approval</t>
  </si>
  <si>
    <t>ATO class ruling</t>
  </si>
  <si>
    <t>If the corporate action is conditional and subject to approvals, information is to be provided below. Satisfaction of conditions is a pre-requisite for CHESS support of a corporate action.   Advice regarding whether or not the condition has been met must be advised to ASX by no later than day 0 (i.e. announcement date) of the corporate action event.</t>
  </si>
  <si>
    <t>Date when the condition/s will be determined or approved</t>
  </si>
  <si>
    <t>Is the Date above estimated or actual?</t>
  </si>
  <si>
    <t>Complete all Mandatory fields</t>
  </si>
  <si>
    <t>Record Date</t>
  </si>
  <si>
    <t>Please provide any further information applicable to this event</t>
  </si>
  <si>
    <t>Update Notification</t>
  </si>
  <si>
    <t>Cancellation Notification</t>
  </si>
  <si>
    <t>Date of this notification (Day 0)</t>
  </si>
  <si>
    <t>Optional</t>
  </si>
  <si>
    <t>yes - if applicable</t>
  </si>
  <si>
    <t>Ex Date</t>
  </si>
  <si>
    <t>Answer if primary currency is not AUD.  E.g 1.00 AUD / 1.09 NZD</t>
  </si>
  <si>
    <t>TIMETABLE CHECK</t>
  </si>
  <si>
    <t>Is the offer conditional?</t>
  </si>
  <si>
    <t>ASX Non-Settlement Dates</t>
  </si>
  <si>
    <t>New Year’s Day</t>
  </si>
  <si>
    <t>Australia Day</t>
  </si>
  <si>
    <t>Good Friday</t>
  </si>
  <si>
    <t>Easter Monday</t>
  </si>
  <si>
    <t>ANZAC Day</t>
  </si>
  <si>
    <t>King's Birthday</t>
  </si>
  <si>
    <t>Christmas Day</t>
  </si>
  <si>
    <t>Boxing Day</t>
  </si>
  <si>
    <t>Effective Date: 1 January 2026</t>
  </si>
  <si>
    <t>New / Update / Cancellation</t>
  </si>
  <si>
    <r>
      <t xml:space="preserve">Mandatory Question 
</t>
    </r>
    <r>
      <rPr>
        <b/>
        <sz val="9"/>
        <color theme="0"/>
        <rFont val="Arial"/>
        <family val="2"/>
      </rPr>
      <t>(i.e. minimum for data capture)</t>
    </r>
  </si>
  <si>
    <r>
      <t xml:space="preserve">Reason for </t>
    </r>
    <r>
      <rPr>
        <b/>
        <sz val="10"/>
        <rFont val="Arial"/>
        <family val="2"/>
      </rPr>
      <t>update</t>
    </r>
    <r>
      <rPr>
        <sz val="10"/>
        <rFont val="Arial"/>
        <family val="2"/>
      </rPr>
      <t xml:space="preserve"> to a previous notification</t>
    </r>
  </si>
  <si>
    <r>
      <t xml:space="preserve">Reason for </t>
    </r>
    <r>
      <rPr>
        <b/>
        <sz val="10"/>
        <rFont val="Arial"/>
        <family val="2"/>
      </rPr>
      <t>cancellation</t>
    </r>
    <r>
      <rPr>
        <sz val="10"/>
        <rFont val="Arial"/>
        <family val="2"/>
      </rPr>
      <t xml:space="preserve"> of corporate action</t>
    </r>
  </si>
  <si>
    <t>Section 1: Issuer</t>
  </si>
  <si>
    <t>Section 3: Timetable</t>
  </si>
  <si>
    <t>Ref</t>
  </si>
  <si>
    <t>Estimated</t>
  </si>
  <si>
    <t>Actual</t>
  </si>
  <si>
    <t>Day 4</t>
  </si>
  <si>
    <t>e.g., ABC</t>
  </si>
  <si>
    <t>e.g., ABC Corporation Ltd</t>
  </si>
  <si>
    <t>Section 8: Conditions</t>
  </si>
  <si>
    <t>Section 9: Comments</t>
  </si>
  <si>
    <t>if Yes - then complete following questions. Repeat the questions if more than one condition</t>
  </si>
  <si>
    <t>AMO Name</t>
  </si>
  <si>
    <t xml:space="preserve">Only applicable if the return of capital is selective.  </t>
  </si>
  <si>
    <t>Answer TBA if not yet known. Can provide an 'Update' to confirm if conditions have been met or not</t>
  </si>
  <si>
    <t>Notification of Equal Access Buy back – Corporate Actions Service (ASX Settlement)</t>
  </si>
  <si>
    <t>Please use this form to notify ASX Settlement of an upcoming Equal Access Buy back corporate action for Approved Market Operators (AMOs). Complete all mandatory fields and provide supporting documentation as required. 
If you need assistance, refer to the Notes section next to each field or contact ALMONotifications@asx.com.au</t>
  </si>
  <si>
    <t>Is the buy back selective (i.e. does not apply to all holders)?</t>
  </si>
  <si>
    <t>If the buy back is selective please provide additional information - i.e. who can participate?. Note that in some circumstances a selective buy back may not be supported by CHESS.</t>
  </si>
  <si>
    <t>Selective buy back information</t>
  </si>
  <si>
    <t>Reason for the buy back</t>
  </si>
  <si>
    <t>Section 2: Selective Buyback</t>
  </si>
  <si>
    <t>Day 3 
The Ex-Date is one business day before Record Date.</t>
  </si>
  <si>
    <t>Buy Back Open Date</t>
  </si>
  <si>
    <t>Buy Back Close Date</t>
  </si>
  <si>
    <t>Payable Date</t>
  </si>
  <si>
    <t>Section 4: Buy Back Basic Data</t>
  </si>
  <si>
    <t>Date of announcement of buy back price (and scale back if any)</t>
  </si>
  <si>
    <t>Do the buy back terms allow for a scale back</t>
  </si>
  <si>
    <t>Max % of securities to buy back</t>
  </si>
  <si>
    <t>Max # securities to buy back</t>
  </si>
  <si>
    <t>Max $ Amount of securities to buy back</t>
  </si>
  <si>
    <t>Day 19
15 Business Days after Record Date</t>
  </si>
  <si>
    <t>Question EQ1</t>
  </si>
  <si>
    <t>EQ5</t>
  </si>
  <si>
    <t>EQ0</t>
  </si>
  <si>
    <t>EQ1</t>
  </si>
  <si>
    <t>EQ2</t>
  </si>
  <si>
    <t>EQ3</t>
  </si>
  <si>
    <t>EQ4</t>
  </si>
  <si>
    <t>EQ6</t>
  </si>
  <si>
    <t>EQ7</t>
  </si>
  <si>
    <t>EQ8</t>
  </si>
  <si>
    <t>EQ9</t>
  </si>
  <si>
    <t>EQ10</t>
  </si>
  <si>
    <t>EQ11</t>
  </si>
  <si>
    <t>EQ12</t>
  </si>
  <si>
    <t>EQ13</t>
  </si>
  <si>
    <t>EQ14</t>
  </si>
  <si>
    <t>EQ15</t>
  </si>
  <si>
    <t>EQ16</t>
  </si>
  <si>
    <t>EQ17</t>
  </si>
  <si>
    <t>Question EQ14</t>
  </si>
  <si>
    <t>Indicative Price Description</t>
  </si>
  <si>
    <t>Please provide a price or a range</t>
  </si>
  <si>
    <t>Final Price Date</t>
  </si>
  <si>
    <t>Final Price (Dividend component)</t>
  </si>
  <si>
    <t>Final Price (Capital component)</t>
  </si>
  <si>
    <t>Total Final Price (total of dividend and capital)</t>
  </si>
  <si>
    <t>How is the buy back price formulated</t>
  </si>
  <si>
    <r>
      <t>What is the percentage rate applicable to the 'Discount' or 'Premium'</t>
    </r>
    <r>
      <rPr>
        <i/>
        <sz val="10"/>
        <rFont val="Arial Narrow"/>
        <family val="2"/>
      </rPr>
      <t xml:space="preserve"> </t>
    </r>
  </si>
  <si>
    <t>FX Rate</t>
  </si>
  <si>
    <t xml:space="preserve">only applicable if the buy back price is not in Australian dollars as per currency provded in Q23. </t>
  </si>
  <si>
    <t>AUD equivalent amount</t>
  </si>
  <si>
    <t>Minimum bid price (where applicable)</t>
  </si>
  <si>
    <t>Additional description</t>
  </si>
  <si>
    <t>Free text</t>
  </si>
  <si>
    <t>provide this information when known</t>
  </si>
  <si>
    <t>Number of Shares Sought</t>
  </si>
  <si>
    <t>Total Consideration Paid or Payable</t>
  </si>
  <si>
    <t>Highest Price Paid</t>
  </si>
  <si>
    <t>Highest Price Paid Date</t>
  </si>
  <si>
    <t>Lowest Price Paid</t>
  </si>
  <si>
    <t>Lowest Price Paid Date</t>
  </si>
  <si>
    <t>Broker Name</t>
  </si>
  <si>
    <t>Broker Location</t>
  </si>
  <si>
    <t>repeat this question if more than one</t>
  </si>
  <si>
    <t>per currency provided in Q24</t>
  </si>
  <si>
    <t>Percentage of market price</t>
  </si>
  <si>
    <t>Final price</t>
  </si>
  <si>
    <t>Unspecified</t>
  </si>
  <si>
    <t>To be specified in the future</t>
  </si>
  <si>
    <t>EQ18</t>
  </si>
  <si>
    <t>EQ19</t>
  </si>
  <si>
    <t>EQ26</t>
  </si>
  <si>
    <t>EQ35</t>
  </si>
  <si>
    <t>EQ44</t>
  </si>
  <si>
    <t>EQ20</t>
  </si>
  <si>
    <t>EQ21</t>
  </si>
  <si>
    <t>EQ22</t>
  </si>
  <si>
    <t>EQ23</t>
  </si>
  <si>
    <t>EQ24</t>
  </si>
  <si>
    <t>EQ25</t>
  </si>
  <si>
    <t>EQ27</t>
  </si>
  <si>
    <t>EQ28</t>
  </si>
  <si>
    <t>EQ29</t>
  </si>
  <si>
    <t>EQ30</t>
  </si>
  <si>
    <t>EQ31</t>
  </si>
  <si>
    <t>EQ32</t>
  </si>
  <si>
    <t>EQ33</t>
  </si>
  <si>
    <t>EQ34</t>
  </si>
  <si>
    <t>EQ36</t>
  </si>
  <si>
    <t>EQ37</t>
  </si>
  <si>
    <t>EQ38</t>
  </si>
  <si>
    <t>EQ39</t>
  </si>
  <si>
    <t>Question EQ39</t>
  </si>
  <si>
    <t>EQ40</t>
  </si>
  <si>
    <t>EQ41</t>
  </si>
  <si>
    <t>EQ42</t>
  </si>
  <si>
    <t>EQ43</t>
  </si>
  <si>
    <t>EQ45</t>
  </si>
  <si>
    <t>EQ46</t>
  </si>
  <si>
    <t>EQ47</t>
  </si>
  <si>
    <t>Question EQ40</t>
  </si>
  <si>
    <t>Question EQ42</t>
  </si>
  <si>
    <t>Question EQ43</t>
  </si>
  <si>
    <t>Question EQ24</t>
  </si>
  <si>
    <t>Section 6: Final Notice Details</t>
  </si>
  <si>
    <t>Section 7: Broker to the Offer</t>
  </si>
  <si>
    <t>Currency of Final Price (Primary Currency)</t>
  </si>
  <si>
    <r>
      <t xml:space="preserve">Enter </t>
    </r>
    <r>
      <rPr>
        <b/>
        <sz val="10"/>
        <color theme="1"/>
        <rFont val="Arial"/>
        <family val="2"/>
      </rPr>
      <t>AUD</t>
    </r>
    <r>
      <rPr>
        <sz val="10"/>
        <color theme="1"/>
        <rFont val="Arial"/>
        <family val="2"/>
      </rPr>
      <t>, if payment is in Australian dollar.  Otherwise, applicable foreign currency</t>
    </r>
  </si>
  <si>
    <t>only applicable if the buy back price is a percentage of the market price</t>
  </si>
  <si>
    <t>Discount</t>
  </si>
  <si>
    <t xml:space="preserve">Is the buy back price calculated at a 'Discount' or 'Premium' to the market price? </t>
  </si>
  <si>
    <t>Question EQ25</t>
  </si>
  <si>
    <t>Premium</t>
  </si>
  <si>
    <t>Date the Final Buyback Price was determined, including any FX conversion</t>
  </si>
  <si>
    <t>Section 5: Buy Back Price Data (once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</si>
</sst>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C09]dd\-mmm\-yy;@"/>
    <numFmt numFmtId="166" formatCode="&quot;$&quot;#,##0.00"/>
    <numFmt numFmtId="167" formatCode="[$-C09]dddd\,\ d\ mmmm\ yyyy;@"/>
    <numFmt numFmtId="168" formatCode="[$-C09]dd\-mmmm\-yyyy;@"/>
    <numFmt numFmtId="170" formatCode="&quot;$&quot;#,##0.0000"/>
  </numFmts>
  <fonts count="20" x14ac:knownFonts="1">
    <font>
      <sz val="10"/>
      <color theme="1"/>
      <name val="Arial"/>
      <family val="2"/>
    </font>
    <font>
      <sz val="10"/>
      <color theme="1"/>
      <name val="Arial"/>
      <family val="2"/>
    </font>
    <font>
      <b/>
      <sz val="10"/>
      <color theme="1"/>
      <name val="Arial"/>
      <family val="2"/>
    </font>
    <font>
      <i/>
      <sz val="10"/>
      <name val="Arial Narrow"/>
      <family val="2"/>
    </font>
    <font>
      <sz val="10"/>
      <name val="Arial"/>
      <family val="2"/>
    </font>
    <font>
      <sz val="8"/>
      <name val="Arial"/>
      <family val="2"/>
    </font>
    <font>
      <b/>
      <u/>
      <sz val="10"/>
      <color theme="0"/>
      <name val="Arial"/>
      <family val="2"/>
    </font>
    <font>
      <sz val="10"/>
      <color rgb="FFEE0000"/>
      <name val="Arial"/>
      <family val="2"/>
    </font>
    <font>
      <sz val="9"/>
      <color theme="1"/>
      <name val="Arial"/>
      <family val="2"/>
    </font>
    <font>
      <i/>
      <sz val="10"/>
      <color theme="1"/>
      <name val="Arial Narrow"/>
      <family val="2"/>
    </font>
    <font>
      <sz val="10"/>
      <color theme="0"/>
      <name val="Arial"/>
      <family val="2"/>
    </font>
    <font>
      <sz val="10"/>
      <color theme="0" tint="-0.499984740745262"/>
      <name val="Arial"/>
      <family val="2"/>
    </font>
    <font>
      <b/>
      <sz val="10"/>
      <color theme="0"/>
      <name val="Arial"/>
      <family val="2"/>
    </font>
    <font>
      <b/>
      <sz val="12"/>
      <color theme="0"/>
      <name val="Arial"/>
      <family val="2"/>
    </font>
    <font>
      <b/>
      <sz val="11"/>
      <color theme="0"/>
      <name val="Arial"/>
      <family val="2"/>
    </font>
    <font>
      <b/>
      <sz val="9"/>
      <color theme="0"/>
      <name val="Arial"/>
      <family val="2"/>
    </font>
    <font>
      <b/>
      <sz val="10"/>
      <name val="Arial"/>
      <family val="2"/>
    </font>
    <font>
      <sz val="9"/>
      <name val="Arial"/>
      <family val="2"/>
    </font>
    <font>
      <i/>
      <sz val="10"/>
      <name val="Arial"/>
      <family val="2"/>
    </font>
    <font>
      <sz val="10"/>
      <color rgb="FFFF0000"/>
      <name val="Arial"/>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bgColor indexed="64"/>
      </patternFill>
    </fill>
    <fill>
      <patternFill patternType="solid">
        <fgColor indexed="13"/>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3" tint="0.79998168889431442"/>
        <bgColor indexed="64"/>
      </patternFill>
    </fill>
  </fills>
  <borders count="14">
    <border>
      <left/>
      <right/>
      <top/>
      <bottom/>
      <diagonal/>
    </border>
    <border>
      <left/>
      <right/>
      <top/>
      <bottom style="hair">
        <color auto="1"/>
      </bottom>
      <diagonal/>
    </border>
    <border>
      <left/>
      <right style="thin">
        <color indexed="64"/>
      </right>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auto="1"/>
      </bottom>
      <diagonal/>
    </border>
  </borders>
  <cellStyleXfs count="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5" fontId="4" fillId="0" borderId="0"/>
  </cellStyleXfs>
  <cellXfs count="85">
    <xf numFmtId="0" fontId="0" fillId="0" borderId="0" xfId="0"/>
    <xf numFmtId="0" fontId="0" fillId="0" borderId="0" xfId="0" applyAlignment="1">
      <alignment horizontal="center"/>
    </xf>
    <xf numFmtId="0" fontId="0" fillId="0" borderId="0" xfId="0" applyAlignment="1">
      <alignment horizontal="left"/>
    </xf>
    <xf numFmtId="0" fontId="4" fillId="2" borderId="0" xfId="0" applyFont="1" applyFill="1" applyAlignment="1">
      <alignment horizontal="left"/>
    </xf>
    <xf numFmtId="0" fontId="4" fillId="0" borderId="0" xfId="0" applyFont="1" applyAlignment="1">
      <alignment horizontal="left"/>
    </xf>
    <xf numFmtId="0" fontId="4" fillId="3" borderId="0" xfId="0" applyFont="1" applyFill="1" applyAlignment="1">
      <alignment horizontal="left"/>
    </xf>
    <xf numFmtId="0" fontId="7" fillId="2" borderId="0" xfId="0" applyFont="1" applyFill="1" applyAlignment="1">
      <alignment horizontal="left"/>
    </xf>
    <xf numFmtId="0" fontId="4" fillId="2" borderId="0" xfId="0" applyFont="1" applyFill="1" applyAlignment="1">
      <alignment horizontal="left" wrapText="1"/>
    </xf>
    <xf numFmtId="0" fontId="0" fillId="2" borderId="4" xfId="0" applyFill="1" applyBorder="1" applyAlignment="1">
      <alignment horizontal="center"/>
    </xf>
    <xf numFmtId="164" fontId="12" fillId="7" borderId="5" xfId="0" applyNumberFormat="1" applyFont="1" applyFill="1" applyBorder="1" applyAlignment="1">
      <alignment horizontal="left"/>
    </xf>
    <xf numFmtId="0" fontId="6" fillId="7" borderId="9" xfId="0" applyFont="1" applyFill="1" applyBorder="1"/>
    <xf numFmtId="164" fontId="4" fillId="6" borderId="4" xfId="0" applyNumberFormat="1" applyFont="1" applyFill="1" applyBorder="1" applyAlignment="1">
      <alignment horizontal="left"/>
    </xf>
    <xf numFmtId="164" fontId="4" fillId="9" borderId="4" xfId="0" applyNumberFormat="1" applyFont="1" applyFill="1" applyBorder="1" applyAlignment="1">
      <alignment horizontal="left"/>
    </xf>
    <xf numFmtId="0" fontId="13" fillId="10" borderId="4" xfId="0" applyFont="1" applyFill="1" applyBorder="1" applyAlignment="1">
      <alignment horizontal="left"/>
    </xf>
    <xf numFmtId="0" fontId="2" fillId="2" borderId="0" xfId="0" applyFont="1" applyFill="1" applyAlignment="1">
      <alignment horizontal="left"/>
    </xf>
    <xf numFmtId="0" fontId="0" fillId="0" borderId="4" xfId="0" applyBorder="1" applyAlignment="1">
      <alignment horizontal="center"/>
    </xf>
    <xf numFmtId="0" fontId="0" fillId="2" borderId="4" xfId="0" applyFill="1" applyBorder="1" applyAlignment="1">
      <alignment horizontal="left"/>
    </xf>
    <xf numFmtId="0" fontId="0" fillId="0" borderId="4" xfId="0" applyBorder="1" applyAlignment="1">
      <alignment horizontal="left"/>
    </xf>
    <xf numFmtId="0" fontId="13" fillId="10" borderId="10" xfId="0" applyFont="1" applyFill="1" applyBorder="1" applyAlignment="1">
      <alignment horizontal="right"/>
    </xf>
    <xf numFmtId="0" fontId="4" fillId="2" borderId="4" xfId="0" applyFont="1" applyFill="1" applyBorder="1" applyAlignment="1">
      <alignment horizontal="left" wrapText="1"/>
    </xf>
    <xf numFmtId="0" fontId="0" fillId="10" borderId="10" xfId="0" applyFill="1" applyBorder="1" applyAlignment="1">
      <alignment horizontal="left"/>
    </xf>
    <xf numFmtId="0" fontId="0" fillId="10" borderId="10" xfId="0" applyFill="1" applyBorder="1" applyAlignment="1">
      <alignment horizontal="center"/>
    </xf>
    <xf numFmtId="0" fontId="0" fillId="2" borderId="0" xfId="0" applyFill="1" applyAlignment="1">
      <alignment horizontal="left"/>
    </xf>
    <xf numFmtId="0" fontId="16" fillId="3" borderId="0" xfId="0" applyFont="1" applyFill="1" applyAlignment="1">
      <alignment horizontal="left" wrapText="1"/>
    </xf>
    <xf numFmtId="0" fontId="0" fillId="2" borderId="0" xfId="0" applyFill="1" applyAlignment="1">
      <alignment horizontal="left" wrapText="1"/>
    </xf>
    <xf numFmtId="166" fontId="4" fillId="0" borderId="4" xfId="7" applyNumberFormat="1" applyBorder="1" applyAlignment="1" applyProtection="1">
      <alignment horizontal="left"/>
      <protection locked="0"/>
    </xf>
    <xf numFmtId="0" fontId="0" fillId="2" borderId="4" xfId="1" applyFont="1" applyFill="1" applyBorder="1" applyAlignment="1">
      <alignment horizontal="left" wrapText="1"/>
    </xf>
    <xf numFmtId="167" fontId="4" fillId="5" borderId="4" xfId="7" applyNumberFormat="1" applyFill="1" applyBorder="1" applyAlignment="1" applyProtection="1">
      <alignment horizontal="left"/>
      <protection locked="0"/>
    </xf>
    <xf numFmtId="14" fontId="0" fillId="2" borderId="0" xfId="0" applyNumberFormat="1" applyFill="1" applyAlignment="1">
      <alignment horizontal="left" wrapText="1"/>
    </xf>
    <xf numFmtId="0" fontId="12" fillId="12" borderId="7" xfId="0" applyFont="1" applyFill="1" applyBorder="1"/>
    <xf numFmtId="0" fontId="12" fillId="12" borderId="8" xfId="0" applyFont="1" applyFill="1" applyBorder="1"/>
    <xf numFmtId="0" fontId="4" fillId="5" borderId="4" xfId="7" applyNumberFormat="1" applyFill="1" applyBorder="1" applyAlignment="1" applyProtection="1">
      <alignment horizontal="left"/>
      <protection locked="0"/>
    </xf>
    <xf numFmtId="0" fontId="0" fillId="2" borderId="4" xfId="0" applyFill="1" applyBorder="1" applyAlignment="1">
      <alignment horizontal="left" wrapText="1"/>
    </xf>
    <xf numFmtId="0" fontId="12" fillId="8" borderId="4" xfId="0" applyFont="1" applyFill="1" applyBorder="1" applyAlignment="1">
      <alignment horizontal="center" wrapText="1"/>
    </xf>
    <xf numFmtId="0" fontId="0" fillId="8" borderId="4" xfId="0" applyFill="1" applyBorder="1" applyAlignment="1">
      <alignment horizontal="left" wrapText="1"/>
    </xf>
    <xf numFmtId="14" fontId="4" fillId="2" borderId="4" xfId="0" applyNumberFormat="1" applyFont="1" applyFill="1" applyBorder="1" applyAlignment="1">
      <alignment horizontal="left" wrapText="1"/>
    </xf>
    <xf numFmtId="165" fontId="17" fillId="2" borderId="4" xfId="0" applyNumberFormat="1" applyFont="1" applyFill="1" applyBorder="1" applyAlignment="1">
      <alignment horizontal="left" wrapText="1"/>
    </xf>
    <xf numFmtId="0" fontId="8" fillId="2" borderId="4" xfId="0" applyFont="1" applyFill="1" applyBorder="1" applyAlignment="1">
      <alignment horizontal="left" wrapText="1"/>
    </xf>
    <xf numFmtId="0" fontId="17" fillId="2" borderId="4" xfId="0" applyFont="1" applyFill="1" applyBorder="1" applyAlignment="1">
      <alignment horizontal="left" wrapText="1"/>
    </xf>
    <xf numFmtId="0" fontId="4" fillId="2" borderId="4" xfId="0" applyFont="1" applyFill="1" applyBorder="1" applyAlignment="1">
      <alignment horizontal="center"/>
    </xf>
    <xf numFmtId="0" fontId="4" fillId="0" borderId="4" xfId="0" applyFont="1" applyBorder="1" applyAlignment="1">
      <alignment horizontal="center"/>
    </xf>
    <xf numFmtId="0" fontId="10" fillId="2" borderId="0" xfId="0" applyFont="1" applyFill="1" applyAlignment="1">
      <alignment horizontal="left"/>
    </xf>
    <xf numFmtId="164" fontId="4" fillId="2" borderId="4" xfId="1" applyNumberFormat="1" applyFont="1" applyFill="1" applyBorder="1" applyAlignment="1">
      <alignment horizontal="left"/>
    </xf>
    <xf numFmtId="0" fontId="4" fillId="2" borderId="4" xfId="1" applyFont="1" applyFill="1" applyBorder="1" applyAlignment="1">
      <alignment horizontal="left" wrapText="1"/>
    </xf>
    <xf numFmtId="0" fontId="4" fillId="0" borderId="4" xfId="0" applyFont="1" applyBorder="1" applyAlignment="1">
      <alignment horizontal="left" wrapText="1"/>
    </xf>
    <xf numFmtId="0" fontId="4" fillId="2" borderId="4" xfId="0" applyFont="1" applyFill="1" applyBorder="1" applyAlignment="1">
      <alignment horizontal="left"/>
    </xf>
    <xf numFmtId="2" fontId="4" fillId="2" borderId="4" xfId="1" applyNumberFormat="1" applyFont="1" applyFill="1" applyBorder="1" applyAlignment="1">
      <alignment horizontal="left" wrapText="1"/>
    </xf>
    <xf numFmtId="0" fontId="4" fillId="0" borderId="4" xfId="0" applyFont="1" applyBorder="1" applyAlignment="1">
      <alignment horizontal="left"/>
    </xf>
    <xf numFmtId="0" fontId="4" fillId="2" borderId="4" xfId="4" applyFont="1" applyFill="1" applyBorder="1" applyAlignment="1">
      <alignment horizontal="left" wrapText="1"/>
    </xf>
    <xf numFmtId="168" fontId="4" fillId="2" borderId="4" xfId="0" applyNumberFormat="1" applyFont="1" applyFill="1" applyBorder="1" applyAlignment="1">
      <alignment horizontal="left" wrapText="1"/>
    </xf>
    <xf numFmtId="0" fontId="14" fillId="4" borderId="4" xfId="0" applyFont="1" applyFill="1" applyBorder="1" applyAlignment="1">
      <alignment horizontal="left"/>
    </xf>
    <xf numFmtId="0" fontId="14" fillId="4" borderId="4" xfId="0" applyFont="1" applyFill="1" applyBorder="1" applyAlignment="1">
      <alignment horizontal="center"/>
    </xf>
    <xf numFmtId="0" fontId="0" fillId="2" borderId="0" xfId="0" applyFill="1" applyAlignment="1">
      <alignment horizontal="center"/>
    </xf>
    <xf numFmtId="0" fontId="0" fillId="2" borderId="0" xfId="1" applyFont="1" applyFill="1" applyAlignment="1">
      <alignment horizontal="left"/>
    </xf>
    <xf numFmtId="0" fontId="0" fillId="2" borderId="0" xfId="1" applyFont="1" applyFill="1" applyAlignment="1">
      <alignment horizontal="left" wrapText="1"/>
    </xf>
    <xf numFmtId="2" fontId="0" fillId="2" borderId="0" xfId="1" applyNumberFormat="1" applyFont="1" applyFill="1" applyAlignment="1">
      <alignment horizontal="left" wrapText="1"/>
    </xf>
    <xf numFmtId="0" fontId="0" fillId="2" borderId="0" xfId="2" applyFont="1" applyFill="1" applyAlignment="1">
      <alignment horizontal="left" wrapText="1"/>
    </xf>
    <xf numFmtId="0" fontId="10" fillId="2" borderId="0" xfId="2" applyFont="1" applyFill="1" applyAlignment="1">
      <alignment horizontal="left" wrapText="1"/>
    </xf>
    <xf numFmtId="0" fontId="11" fillId="2" borderId="0" xfId="1" applyFont="1" applyFill="1" applyAlignment="1">
      <alignment horizontal="left" wrapText="1"/>
    </xf>
    <xf numFmtId="0" fontId="10" fillId="2" borderId="0" xfId="2" applyFont="1" applyFill="1" applyAlignment="1">
      <alignment horizontal="left"/>
    </xf>
    <xf numFmtId="0" fontId="4" fillId="6" borderId="6" xfId="0" applyFont="1" applyFill="1" applyBorder="1" applyAlignment="1">
      <alignment horizontal="left"/>
    </xf>
    <xf numFmtId="0" fontId="4" fillId="9" borderId="6" xfId="0" applyFont="1" applyFill="1" applyBorder="1" applyAlignment="1">
      <alignment horizontal="left"/>
    </xf>
    <xf numFmtId="0" fontId="0" fillId="13" borderId="4" xfId="0" applyFill="1" applyBorder="1" applyAlignment="1">
      <alignment horizontal="left"/>
    </xf>
    <xf numFmtId="0" fontId="19" fillId="0" borderId="0" xfId="0" applyFont="1"/>
    <xf numFmtId="0" fontId="12" fillId="12" borderId="4" xfId="0" applyFont="1" applyFill="1" applyBorder="1" applyAlignment="1">
      <alignment horizontal="center" wrapText="1"/>
    </xf>
    <xf numFmtId="0" fontId="14" fillId="12" borderId="4" xfId="0" applyFont="1" applyFill="1" applyBorder="1" applyAlignment="1">
      <alignment horizontal="left"/>
    </xf>
    <xf numFmtId="0" fontId="12" fillId="12" borderId="4" xfId="0" applyFont="1" applyFill="1" applyBorder="1"/>
    <xf numFmtId="0" fontId="10" fillId="12" borderId="4" xfId="0" applyFont="1" applyFill="1" applyBorder="1"/>
    <xf numFmtId="167" fontId="0" fillId="2" borderId="4" xfId="1" applyNumberFormat="1" applyFont="1" applyFill="1" applyBorder="1" applyAlignment="1">
      <alignment horizontal="left"/>
    </xf>
    <xf numFmtId="0" fontId="19" fillId="2" borderId="0" xfId="0" applyFont="1" applyFill="1"/>
    <xf numFmtId="0" fontId="19" fillId="2" borderId="4" xfId="0" applyFont="1" applyFill="1" applyBorder="1" applyAlignment="1">
      <alignment horizontal="left" wrapText="1"/>
    </xf>
    <xf numFmtId="10" fontId="4" fillId="5" borderId="4" xfId="7" applyNumberFormat="1" applyFill="1" applyBorder="1" applyAlignment="1" applyProtection="1">
      <alignment horizontal="left"/>
      <protection locked="0"/>
    </xf>
    <xf numFmtId="3" fontId="4" fillId="5" borderId="4" xfId="7" applyNumberFormat="1" applyFill="1" applyBorder="1" applyAlignment="1" applyProtection="1">
      <alignment horizontal="left"/>
      <protection locked="0"/>
    </xf>
    <xf numFmtId="166" fontId="4" fillId="5" borderId="4" xfId="7" applyNumberFormat="1" applyFill="1" applyBorder="1" applyAlignment="1" applyProtection="1">
      <alignment horizontal="left"/>
      <protection locked="0"/>
    </xf>
    <xf numFmtId="0" fontId="0" fillId="11" borderId="11" xfId="0" applyFill="1" applyBorder="1" applyAlignment="1">
      <alignment horizontal="left" vertical="center" wrapText="1"/>
    </xf>
    <xf numFmtId="0" fontId="0" fillId="11" borderId="3" xfId="0" applyFill="1" applyBorder="1" applyAlignment="1">
      <alignment horizontal="left" vertical="center" wrapText="1"/>
    </xf>
    <xf numFmtId="0" fontId="0" fillId="11" borderId="12" xfId="0" applyFill="1" applyBorder="1" applyAlignment="1">
      <alignment horizontal="left" vertical="center" wrapText="1"/>
    </xf>
    <xf numFmtId="0" fontId="9" fillId="11" borderId="13" xfId="0" applyFont="1" applyFill="1" applyBorder="1" applyAlignment="1">
      <alignment horizontal="center"/>
    </xf>
    <xf numFmtId="0" fontId="9" fillId="11" borderId="1" xfId="0" applyFont="1" applyFill="1" applyBorder="1" applyAlignment="1">
      <alignment horizontal="center"/>
    </xf>
    <xf numFmtId="0" fontId="9" fillId="11" borderId="2" xfId="0" applyFont="1" applyFill="1" applyBorder="1" applyAlignment="1">
      <alignment horizontal="center"/>
    </xf>
    <xf numFmtId="0" fontId="14" fillId="4" borderId="4" xfId="0" applyFont="1" applyFill="1" applyBorder="1" applyAlignment="1">
      <alignment horizontal="left"/>
    </xf>
    <xf numFmtId="0" fontId="18" fillId="11" borderId="4" xfId="0" applyFont="1" applyFill="1" applyBorder="1" applyAlignment="1">
      <alignment horizontal="left" wrapText="1"/>
    </xf>
    <xf numFmtId="0" fontId="12" fillId="12" borderId="4" xfId="0" applyFont="1" applyFill="1" applyBorder="1" applyAlignment="1">
      <alignment horizontal="left"/>
    </xf>
    <xf numFmtId="164" fontId="4" fillId="5" borderId="4" xfId="7" applyNumberFormat="1" applyFill="1" applyBorder="1" applyAlignment="1" applyProtection="1">
      <alignment horizontal="left"/>
      <protection locked="0"/>
    </xf>
    <xf numFmtId="170" fontId="4" fillId="5" borderId="4" xfId="7" applyNumberFormat="1" applyFill="1" applyBorder="1" applyAlignment="1" applyProtection="1">
      <alignment horizontal="left"/>
      <protection locked="0"/>
    </xf>
  </cellXfs>
  <cellStyles count="8">
    <cellStyle name="Normal" xfId="0" builtinId="0"/>
    <cellStyle name="Normal 2" xfId="7" xr:uid="{BC6FEBC7-6D8B-437A-AE4A-E9D53DC83249}"/>
    <cellStyle name="Normal 2 25 11" xfId="4" xr:uid="{00000000-0005-0000-0000-000001000000}"/>
    <cellStyle name="Normal 2 25 2" xfId="1" xr:uid="{00000000-0005-0000-0000-000002000000}"/>
    <cellStyle name="Normal 2 25 2 2 2 2 2 2 2" xfId="2" xr:uid="{00000000-0005-0000-0000-000003000000}"/>
    <cellStyle name="Normal 2 25 2 2 2 2 9 2" xfId="3" xr:uid="{00000000-0005-0000-0000-000004000000}"/>
    <cellStyle name="Normal 2 29" xfId="5" xr:uid="{00000000-0005-0000-0000-000005000000}"/>
    <cellStyle name="Normal 2 29 2 2 2 2 3" xfId="6" xr:uid="{00000000-0005-0000-0000-000006000000}"/>
  </cellStyles>
  <dxfs count="154">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theme="0"/>
        </patternFill>
      </fill>
    </dxf>
    <dxf>
      <fill>
        <patternFill>
          <bgColor theme="0"/>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ill>
        <patternFill>
          <bgColor rgb="FFFFFF00"/>
        </patternFill>
      </fill>
    </dxf>
    <dxf>
      <font>
        <color theme="0" tint="-0.24994659260841701"/>
      </font>
      <fill>
        <patternFill>
          <bgColor theme="0" tint="-0.14996795556505021"/>
        </patternFill>
      </fill>
    </dxf>
    <dxf>
      <fill>
        <patternFill>
          <bgColor rgb="FFFFFF00"/>
        </patternFill>
      </fill>
    </dxf>
    <dxf>
      <fill>
        <patternFill>
          <bgColor theme="0"/>
        </patternFill>
      </fill>
    </dxf>
    <dxf>
      <font>
        <color theme="0" tint="-0.34998626667073579"/>
      </font>
      <fill>
        <patternFill>
          <bgColor theme="0" tint="-0.14996795556505021"/>
        </patternFill>
      </fill>
    </dxf>
    <dxf>
      <font>
        <color theme="0"/>
      </font>
    </dxf>
    <dxf>
      <font>
        <color rgb="FFFF0000"/>
      </font>
    </dxf>
    <dxf>
      <font>
        <color rgb="FFFF0000"/>
      </font>
    </dxf>
    <dxf>
      <font>
        <color theme="0" tint="-0.499984740745262"/>
      </font>
      <fill>
        <patternFill>
          <bgColor theme="0" tint="-0.14996795556505021"/>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theme="0" tint="-0.14996795556505021"/>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rgb="FFFFFF00"/>
        </patternFill>
      </fill>
    </dxf>
    <dxf>
      <font>
        <color theme="0" tint="-0.499984740745262"/>
      </font>
      <fill>
        <patternFill>
          <bgColor theme="0" tint="-0.14996795556505021"/>
        </patternFill>
      </fill>
    </dxf>
    <dxf>
      <fill>
        <patternFill>
          <bgColor theme="0"/>
        </patternFill>
      </fill>
    </dxf>
    <dxf>
      <fill>
        <patternFill>
          <bgColor rgb="FFFFFF0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theme="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color theme="0" tint="-0.499984740745262"/>
      </font>
      <fill>
        <patternFill>
          <bgColor theme="0" tint="-0.14996795556505021"/>
        </patternFill>
      </fill>
    </dxf>
    <dxf>
      <fill>
        <patternFill>
          <bgColor rgb="FFFFFF00"/>
        </patternFill>
      </fill>
    </dxf>
    <dxf>
      <fill>
        <patternFill>
          <bgColor theme="0"/>
        </patternFill>
      </fill>
    </dxf>
    <dxf>
      <font>
        <condense val="0"/>
        <extend val="0"/>
        <color auto="1"/>
      </font>
      <fill>
        <patternFill>
          <bgColor indexed="9"/>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97459</xdr:colOff>
      <xdr:row>0</xdr:row>
      <xdr:rowOff>11458</xdr:rowOff>
    </xdr:from>
    <xdr:to>
      <xdr:col>5</xdr:col>
      <xdr:colOff>1180840</xdr:colOff>
      <xdr:row>1</xdr:row>
      <xdr:rowOff>293013</xdr:rowOff>
    </xdr:to>
    <xdr:pic>
      <xdr:nvPicPr>
        <xdr:cNvPr id="4" name="Picture 3">
          <a:extLst>
            <a:ext uri="{FF2B5EF4-FFF2-40B4-BE49-F238E27FC236}">
              <a16:creationId xmlns:a16="http://schemas.microsoft.com/office/drawing/2014/main" id="{FC22B823-B117-4406-E416-CDEDD078DB34}"/>
            </a:ext>
          </a:extLst>
        </xdr:cNvPr>
        <xdr:cNvPicPr>
          <a:picLocks noChangeAspect="1"/>
        </xdr:cNvPicPr>
      </xdr:nvPicPr>
      <xdr:blipFill>
        <a:blip xmlns:r="http://schemas.openxmlformats.org/officeDocument/2006/relationships" r:embed="rId1"/>
        <a:stretch>
          <a:fillRect/>
        </a:stretch>
      </xdr:blipFill>
      <xdr:spPr>
        <a:xfrm>
          <a:off x="13283372" y="11458"/>
          <a:ext cx="1083381" cy="4969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BV183"/>
  <sheetViews>
    <sheetView tabSelected="1" zoomScale="85" zoomScaleNormal="85" workbookViewId="0">
      <pane ySplit="3" topLeftCell="A4" activePane="bottomLeft" state="frozen"/>
      <selection pane="bottomLeft" activeCell="C8" sqref="C8"/>
    </sheetView>
  </sheetViews>
  <sheetFormatPr defaultColWidth="8.7265625" defaultRowHeight="12.5" x14ac:dyDescent="0.25"/>
  <cols>
    <col min="1" max="1" width="6.54296875" style="1" customWidth="1"/>
    <col min="2" max="2" width="49.1796875" style="2" customWidth="1"/>
    <col min="3" max="3" width="28.81640625" style="2" customWidth="1"/>
    <col min="4" max="4" width="20.81640625" style="1" bestFit="1" customWidth="1"/>
    <col min="5" max="5" width="80.81640625" style="2" customWidth="1"/>
    <col min="6" max="6" width="22.26953125" style="24" bestFit="1" customWidth="1"/>
    <col min="7" max="7" width="8.453125" style="24" customWidth="1"/>
    <col min="8" max="74" width="9.1796875" style="22" customWidth="1"/>
    <col min="75" max="16384" width="8.7265625" style="2"/>
  </cols>
  <sheetData>
    <row r="1" spans="1:74" ht="17.5" customHeight="1" x14ac:dyDescent="0.35">
      <c r="A1" s="13" t="s">
        <v>73</v>
      </c>
      <c r="B1" s="20"/>
      <c r="C1" s="20"/>
      <c r="D1" s="21"/>
      <c r="E1" s="18" t="s">
        <v>54</v>
      </c>
      <c r="F1" s="22"/>
      <c r="G1" s="22"/>
      <c r="BV1" s="2"/>
    </row>
    <row r="2" spans="1:74" ht="34" customHeight="1" x14ac:dyDescent="0.3">
      <c r="A2" s="74" t="s">
        <v>74</v>
      </c>
      <c r="B2" s="75"/>
      <c r="C2" s="75"/>
      <c r="D2" s="75"/>
      <c r="E2" s="76"/>
      <c r="F2" s="14"/>
      <c r="G2" s="22"/>
      <c r="BV2" s="2"/>
    </row>
    <row r="3" spans="1:74" ht="45.65" customHeight="1" x14ac:dyDescent="0.3">
      <c r="A3" s="64" t="s">
        <v>61</v>
      </c>
      <c r="B3" s="65" t="s">
        <v>0</v>
      </c>
      <c r="C3" s="65" t="s">
        <v>1</v>
      </c>
      <c r="D3" s="64" t="s">
        <v>56</v>
      </c>
      <c r="E3" s="65" t="s">
        <v>6</v>
      </c>
      <c r="F3" s="23" t="s">
        <v>33</v>
      </c>
    </row>
    <row r="4" spans="1:74" ht="24" customHeight="1" x14ac:dyDescent="0.25">
      <c r="A4" s="15" t="s">
        <v>93</v>
      </c>
      <c r="B4" s="16" t="s">
        <v>70</v>
      </c>
      <c r="C4" s="31"/>
      <c r="D4" s="15" t="s">
        <v>14</v>
      </c>
      <c r="E4" s="17"/>
      <c r="F4" s="22"/>
      <c r="G4" s="22"/>
      <c r="BV4" s="2"/>
    </row>
    <row r="5" spans="1:74" s="22" customFormat="1" ht="20.149999999999999" customHeight="1" x14ac:dyDescent="0.25">
      <c r="A5" s="8" t="s">
        <v>94</v>
      </c>
      <c r="B5" s="16" t="s">
        <v>2</v>
      </c>
      <c r="C5" s="25" t="s">
        <v>15</v>
      </c>
      <c r="D5" s="15" t="s">
        <v>14</v>
      </c>
      <c r="E5" s="19" t="s">
        <v>55</v>
      </c>
      <c r="F5" s="24"/>
      <c r="G5" s="24"/>
    </row>
    <row r="6" spans="1:74" s="22" customFormat="1" ht="29" customHeight="1" x14ac:dyDescent="0.25">
      <c r="A6" s="15" t="s">
        <v>95</v>
      </c>
      <c r="B6" s="26" t="s">
        <v>38</v>
      </c>
      <c r="C6" s="27"/>
      <c r="D6" s="15" t="s">
        <v>14</v>
      </c>
      <c r="E6" s="19" t="str">
        <f>IF(C16="","",IF(WORKDAY(C16,-3,NONSETTLEMENTDATES)&gt;=C6,"Day 0","Check Day 0. Based on Record Date, minimum notification date is "&amp;TEXT((WORKDAY(C16,-3,NONSETTLEMENTDATES)),"dd mmm yyyy.")&amp; " Contact ASX for any assistance."))</f>
        <v/>
      </c>
      <c r="F6" s="28"/>
      <c r="G6" s="28"/>
    </row>
    <row r="7" spans="1:74" ht="13" x14ac:dyDescent="0.3">
      <c r="A7" s="66" t="s">
        <v>59</v>
      </c>
      <c r="B7" s="66"/>
      <c r="C7" s="66"/>
      <c r="D7" s="67"/>
      <c r="E7" s="66"/>
    </row>
    <row r="8" spans="1:74" s="22" customFormat="1" ht="17" customHeight="1" x14ac:dyDescent="0.25">
      <c r="A8" s="8" t="s">
        <v>96</v>
      </c>
      <c r="B8" s="26" t="s">
        <v>4</v>
      </c>
      <c r="C8" s="27"/>
      <c r="D8" s="15" t="s">
        <v>14</v>
      </c>
      <c r="E8" s="16" t="s">
        <v>65</v>
      </c>
      <c r="F8" s="24"/>
      <c r="G8" s="24"/>
    </row>
    <row r="9" spans="1:74" s="22" customFormat="1" ht="20" customHeight="1" x14ac:dyDescent="0.25">
      <c r="A9" s="8" t="s">
        <v>97</v>
      </c>
      <c r="B9" s="26" t="s">
        <v>5</v>
      </c>
      <c r="C9" s="31"/>
      <c r="D9" s="15" t="s">
        <v>14</v>
      </c>
      <c r="E9" s="16" t="s">
        <v>66</v>
      </c>
      <c r="F9" s="24"/>
      <c r="G9" s="24"/>
    </row>
    <row r="10" spans="1:74" ht="13" x14ac:dyDescent="0.3">
      <c r="A10" s="66" t="s">
        <v>79</v>
      </c>
      <c r="B10" s="66"/>
      <c r="C10" s="66"/>
      <c r="D10" s="67"/>
      <c r="E10" s="66"/>
      <c r="H10" s="6"/>
      <c r="I10" s="6"/>
      <c r="J10" s="6"/>
      <c r="K10" s="6"/>
      <c r="L10" s="6"/>
    </row>
    <row r="11" spans="1:74" s="22" customFormat="1" ht="20.25" customHeight="1" x14ac:dyDescent="0.25">
      <c r="A11" s="8" t="s">
        <v>92</v>
      </c>
      <c r="B11" s="32" t="s">
        <v>75</v>
      </c>
      <c r="C11" s="25" t="s">
        <v>15</v>
      </c>
      <c r="D11" s="15" t="s">
        <v>14</v>
      </c>
      <c r="E11" s="19"/>
      <c r="F11" s="24"/>
      <c r="G11" s="24"/>
      <c r="H11" s="6" t="e">
        <f t="shared" ref="H11" si="0">IF(C11="","",IF(WEEKDAY(C11)=7,"SATURDAY-NON-BUS/SETTLEMENT",IF(WEEKDAY(C11)=1,"SUNDAY-NON-BUS/SETTLEMENT",IF(VLOOKUP(C11,ASXHOLS_INTEREST,1,FALSE)=C11,"NON-BUS/SETTLEMENT",""))))</f>
        <v>#VALUE!</v>
      </c>
      <c r="I11" s="6"/>
      <c r="J11" s="6"/>
      <c r="K11" s="6"/>
      <c r="L11" s="6"/>
    </row>
    <row r="12" spans="1:74" s="22" customFormat="1" ht="25" x14ac:dyDescent="0.25">
      <c r="A12" s="8" t="s">
        <v>98</v>
      </c>
      <c r="B12" s="32" t="s">
        <v>77</v>
      </c>
      <c r="C12" s="31"/>
      <c r="D12" s="39" t="str">
        <f>IF(C11="No","Not Required","Mandatory")</f>
        <v>Mandatory</v>
      </c>
      <c r="E12" s="19" t="s">
        <v>76</v>
      </c>
      <c r="F12" s="24"/>
      <c r="G12" s="24"/>
      <c r="H12" s="6"/>
      <c r="I12" s="6"/>
      <c r="J12" s="6"/>
      <c r="K12" s="6"/>
      <c r="L12" s="6"/>
    </row>
    <row r="13" spans="1:74" s="22" customFormat="1" ht="20" customHeight="1" x14ac:dyDescent="0.25">
      <c r="A13" s="8" t="s">
        <v>99</v>
      </c>
      <c r="B13" s="32" t="s">
        <v>78</v>
      </c>
      <c r="C13" s="68"/>
      <c r="D13" s="39" t="str">
        <f>IF(C11="No","Not Required","Mandatory")</f>
        <v>Mandatory</v>
      </c>
      <c r="E13" s="19" t="s">
        <v>71</v>
      </c>
      <c r="F13" s="24"/>
      <c r="G13" s="24"/>
      <c r="H13" s="6"/>
      <c r="I13" s="6"/>
      <c r="J13" s="6"/>
      <c r="K13" s="6"/>
      <c r="L13" s="6"/>
    </row>
    <row r="14" spans="1:74" ht="13" x14ac:dyDescent="0.3">
      <c r="A14" s="66" t="s">
        <v>60</v>
      </c>
      <c r="B14" s="66"/>
      <c r="C14" s="66"/>
      <c r="D14" s="67"/>
      <c r="E14" s="66"/>
      <c r="F14" s="33" t="s">
        <v>43</v>
      </c>
      <c r="G14" s="34"/>
      <c r="H14" s="6"/>
      <c r="I14" s="6"/>
      <c r="J14" s="6"/>
      <c r="K14" s="6"/>
      <c r="L14" s="6"/>
    </row>
    <row r="15" spans="1:74" s="22" customFormat="1" ht="25" x14ac:dyDescent="0.25">
      <c r="A15" s="8" t="s">
        <v>100</v>
      </c>
      <c r="B15" s="32" t="s">
        <v>41</v>
      </c>
      <c r="C15" s="27"/>
      <c r="D15" s="15" t="s">
        <v>14</v>
      </c>
      <c r="E15" s="35" t="s">
        <v>80</v>
      </c>
      <c r="F15" s="36" t="str">
        <f>IF(C16="","Enter Record Date",WORKDAY(C16,-1,NONSETTLEMENTDATES))</f>
        <v>Enter Record Date</v>
      </c>
      <c r="G15" s="37" t="str">
        <f>IF(C15="","",IF(C15=F15,"OK","ERROR"))</f>
        <v/>
      </c>
      <c r="H15" s="6" t="str">
        <f t="shared" ref="H15:H19" si="1">IF(C15="","",IF(WEEKDAY(C15)=7,"SATURDAY-NON-BUS/SETTLEMENT",IF(WEEKDAY(C15)=1,"SUNDAY-NON-BUS/SETTLEMENT",IF(VLOOKUP(C15,NONSETTLEMENTDATES,1,FALSE)=C15,"NON-BUS/SETTLEMENT",""))))</f>
        <v/>
      </c>
      <c r="I15" s="6"/>
      <c r="J15" s="6"/>
      <c r="K15" s="6"/>
      <c r="L15" s="6"/>
    </row>
    <row r="16" spans="1:74" s="22" customFormat="1" ht="20.5" customHeight="1" x14ac:dyDescent="0.25">
      <c r="A16" s="8" t="s">
        <v>101</v>
      </c>
      <c r="B16" s="32" t="s">
        <v>34</v>
      </c>
      <c r="C16" s="27"/>
      <c r="D16" s="15" t="s">
        <v>14</v>
      </c>
      <c r="E16" s="19" t="s">
        <v>64</v>
      </c>
      <c r="F16" s="36" t="str">
        <f>IF(C15="","Ex-Date?",WORKDAY(C15,1,NONSETTLEMENTDATES))</f>
        <v>Ex-Date?</v>
      </c>
      <c r="G16" s="37" t="str">
        <f>IF(C16="","",IF(C16=F16,"OK","ERROR"))</f>
        <v/>
      </c>
      <c r="H16" s="6" t="str">
        <f t="shared" si="1"/>
        <v/>
      </c>
      <c r="I16" s="6"/>
      <c r="J16" s="6"/>
      <c r="K16" s="6"/>
      <c r="L16" s="6"/>
    </row>
    <row r="17" spans="1:73" s="22" customFormat="1" ht="20.5" customHeight="1" x14ac:dyDescent="0.25">
      <c r="A17" s="8" t="s">
        <v>102</v>
      </c>
      <c r="B17" s="32" t="s">
        <v>81</v>
      </c>
      <c r="C17" s="27"/>
      <c r="D17" s="15" t="s">
        <v>14</v>
      </c>
      <c r="E17" s="19"/>
      <c r="F17" s="16"/>
      <c r="G17" s="16"/>
      <c r="H17" s="6" t="str">
        <f t="shared" ref="H17" si="2">IF(C17="","",IF(WEEKDAY(C17)=7,"SATURDAY-NON-BUS/SETTLEMENT",IF(WEEKDAY(C17)=1,"SUNDAY-NON-BUS/SETTLEMENT",IF(VLOOKUP(C17,NONSETTLEMENTDATES,1,FALSE)=C17,"NON-BUS/SETTLEMENT",""))))</f>
        <v/>
      </c>
      <c r="I17" s="6"/>
      <c r="J17" s="6"/>
      <c r="K17" s="6"/>
      <c r="L17" s="6"/>
    </row>
    <row r="18" spans="1:73" s="22" customFormat="1" ht="29.5" customHeight="1" x14ac:dyDescent="0.25">
      <c r="A18" s="8" t="s">
        <v>103</v>
      </c>
      <c r="B18" s="32" t="s">
        <v>82</v>
      </c>
      <c r="C18" s="27"/>
      <c r="D18" s="15" t="s">
        <v>14</v>
      </c>
      <c r="E18" s="19" t="s">
        <v>90</v>
      </c>
      <c r="F18" s="36" t="str">
        <f>IF(C16="","Record Date?","MAX " &amp; TEXT(WORKDAY(C16,15,NONSETTLEMENTDATES),"DD-MMM-YY"))</f>
        <v>Record Date?</v>
      </c>
      <c r="G18" s="37" t="str">
        <f>IF(C18="","",IF(C18&lt;=WORKDAY(C16,15,NONSETTLEMENTDATES),"OK","ERROR"))</f>
        <v/>
      </c>
      <c r="H18" s="6"/>
      <c r="I18" s="6"/>
      <c r="J18" s="6"/>
      <c r="K18" s="6"/>
      <c r="L18" s="6"/>
    </row>
    <row r="19" spans="1:73" s="22" customFormat="1" ht="20" customHeight="1" x14ac:dyDescent="0.25">
      <c r="A19" s="8" t="s">
        <v>104</v>
      </c>
      <c r="B19" s="32" t="s">
        <v>83</v>
      </c>
      <c r="C19" s="27"/>
      <c r="D19" s="15" t="s">
        <v>14</v>
      </c>
      <c r="E19" s="70" t="str">
        <f>IF(C19="","",IF(C19&gt;C18,"","Non-compliant dates. The payment date must be after the close date."))</f>
        <v/>
      </c>
      <c r="F19" s="38"/>
      <c r="G19" s="37"/>
      <c r="H19" s="6" t="str">
        <f t="shared" si="1"/>
        <v/>
      </c>
      <c r="I19" s="6"/>
      <c r="J19" s="6"/>
      <c r="K19" s="6"/>
      <c r="L19" s="6"/>
    </row>
    <row r="20" spans="1:73" s="41" customFormat="1" ht="13" x14ac:dyDescent="0.3">
      <c r="A20" s="29" t="s">
        <v>84</v>
      </c>
      <c r="B20" s="29"/>
      <c r="C20" s="29"/>
      <c r="D20" s="29"/>
      <c r="E20" s="30"/>
    </row>
    <row r="21" spans="1:73" s="63" customFormat="1" ht="25" x14ac:dyDescent="0.25">
      <c r="A21" s="8" t="s">
        <v>105</v>
      </c>
      <c r="B21" s="32" t="s">
        <v>85</v>
      </c>
      <c r="C21" s="27"/>
      <c r="D21" s="15" t="s">
        <v>14</v>
      </c>
      <c r="E21" s="32"/>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3" customFormat="1" x14ac:dyDescent="0.25">
      <c r="A22" s="8" t="s">
        <v>106</v>
      </c>
      <c r="B22" s="32" t="s">
        <v>86</v>
      </c>
      <c r="C22" s="25" t="s">
        <v>15</v>
      </c>
      <c r="D22" s="15" t="s">
        <v>14</v>
      </c>
      <c r="E22" s="32"/>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3" customFormat="1" x14ac:dyDescent="0.25">
      <c r="A23" s="8" t="s">
        <v>107</v>
      </c>
      <c r="B23" s="32" t="s">
        <v>87</v>
      </c>
      <c r="C23" s="71"/>
      <c r="D23" s="15" t="s">
        <v>40</v>
      </c>
      <c r="E23" s="32"/>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row>
    <row r="24" spans="1:73" s="63" customFormat="1" ht="24" customHeight="1" x14ac:dyDescent="0.25">
      <c r="A24" s="8" t="s">
        <v>108</v>
      </c>
      <c r="B24" s="32" t="s">
        <v>88</v>
      </c>
      <c r="C24" s="72"/>
      <c r="D24" s="15" t="s">
        <v>40</v>
      </c>
      <c r="E24" s="32"/>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row>
    <row r="25" spans="1:73" s="63" customFormat="1" x14ac:dyDescent="0.25">
      <c r="A25" s="8" t="s">
        <v>109</v>
      </c>
      <c r="B25" s="32" t="s">
        <v>89</v>
      </c>
      <c r="C25" s="73"/>
      <c r="D25" s="15" t="s">
        <v>40</v>
      </c>
      <c r="E25" s="32"/>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row>
    <row r="26" spans="1:73" s="63" customFormat="1" x14ac:dyDescent="0.25">
      <c r="A26" s="8" t="s">
        <v>140</v>
      </c>
      <c r="B26" s="32" t="s">
        <v>111</v>
      </c>
      <c r="C26" s="31"/>
      <c r="D26" s="15" t="s">
        <v>40</v>
      </c>
      <c r="E26" s="32" t="s">
        <v>112</v>
      </c>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row>
    <row r="27" spans="1:73" s="41" customFormat="1" ht="13" x14ac:dyDescent="0.3">
      <c r="A27" s="29" t="s">
        <v>185</v>
      </c>
      <c r="B27" s="29"/>
      <c r="C27" s="29"/>
      <c r="D27" s="29"/>
      <c r="E27" s="30"/>
    </row>
    <row r="28" spans="1:73" s="63" customFormat="1" x14ac:dyDescent="0.25">
      <c r="A28" s="8" t="s">
        <v>141</v>
      </c>
      <c r="B28" s="32" t="s">
        <v>113</v>
      </c>
      <c r="C28" s="83"/>
      <c r="D28" s="15" t="s">
        <v>40</v>
      </c>
      <c r="E28" s="32" t="s">
        <v>184</v>
      </c>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row>
    <row r="29" spans="1:73" s="63" customFormat="1" ht="13" x14ac:dyDescent="0.3">
      <c r="A29" s="8" t="s">
        <v>145</v>
      </c>
      <c r="B29" s="32" t="s">
        <v>177</v>
      </c>
      <c r="C29" s="31"/>
      <c r="D29" s="15" t="s">
        <v>40</v>
      </c>
      <c r="E29" s="32" t="s">
        <v>178</v>
      </c>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row>
    <row r="30" spans="1:73" s="63" customFormat="1" x14ac:dyDescent="0.25">
      <c r="A30" s="8" t="s">
        <v>146</v>
      </c>
      <c r="B30" s="32" t="s">
        <v>114</v>
      </c>
      <c r="C30" s="84"/>
      <c r="D30" s="15" t="s">
        <v>40</v>
      </c>
      <c r="E30" s="32" t="s">
        <v>135</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row>
    <row r="31" spans="1:73" s="63" customFormat="1" x14ac:dyDescent="0.25">
      <c r="A31" s="8" t="s">
        <v>147</v>
      </c>
      <c r="B31" s="32" t="s">
        <v>115</v>
      </c>
      <c r="C31" s="84">
        <v>34</v>
      </c>
      <c r="D31" s="15" t="s">
        <v>40</v>
      </c>
      <c r="E31" s="32" t="s">
        <v>135</v>
      </c>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row>
    <row r="32" spans="1:73" s="63" customFormat="1" x14ac:dyDescent="0.25">
      <c r="A32" s="8" t="s">
        <v>148</v>
      </c>
      <c r="B32" s="32" t="s">
        <v>116</v>
      </c>
      <c r="C32" s="84"/>
      <c r="D32" s="15" t="s">
        <v>40</v>
      </c>
      <c r="E32" s="32" t="s">
        <v>135</v>
      </c>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row>
    <row r="33" spans="1:73" s="63" customFormat="1" x14ac:dyDescent="0.25">
      <c r="A33" s="8" t="s">
        <v>149</v>
      </c>
      <c r="B33" s="32" t="s">
        <v>117</v>
      </c>
      <c r="C33" s="25" t="s">
        <v>15</v>
      </c>
      <c r="D33" s="15" t="s">
        <v>14</v>
      </c>
      <c r="E33" s="32"/>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row>
    <row r="34" spans="1:73" s="63" customFormat="1" ht="25" x14ac:dyDescent="0.25">
      <c r="A34" s="8" t="s">
        <v>150</v>
      </c>
      <c r="B34" s="32" t="s">
        <v>181</v>
      </c>
      <c r="C34" s="25" t="s">
        <v>15</v>
      </c>
      <c r="D34" s="15" t="s">
        <v>14</v>
      </c>
      <c r="E34" s="32" t="s">
        <v>179</v>
      </c>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row>
    <row r="35" spans="1:73" s="63" customFormat="1" ht="25" x14ac:dyDescent="0.25">
      <c r="A35" s="8" t="s">
        <v>142</v>
      </c>
      <c r="B35" s="32" t="s">
        <v>118</v>
      </c>
      <c r="C35" s="71"/>
      <c r="D35" s="15" t="s">
        <v>40</v>
      </c>
      <c r="E35" s="32" t="s">
        <v>179</v>
      </c>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row>
    <row r="36" spans="1:73" s="63" customFormat="1" ht="24" customHeight="1" x14ac:dyDescent="0.25">
      <c r="A36" s="8" t="s">
        <v>151</v>
      </c>
      <c r="B36" s="32" t="s">
        <v>119</v>
      </c>
      <c r="C36" s="31"/>
      <c r="D36" s="8" t="str">
        <f ca="1">IF(C29="AUD","Not Required",IF(C28&gt;TODAY(),"Not Required at this time","Mandatory"))</f>
        <v>Mandatory</v>
      </c>
      <c r="E36" s="16" t="s">
        <v>42</v>
      </c>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row>
    <row r="37" spans="1:73" s="63" customFormat="1" ht="18.5" customHeight="1" x14ac:dyDescent="0.25">
      <c r="A37" s="8" t="s">
        <v>152</v>
      </c>
      <c r="B37" s="32" t="s">
        <v>121</v>
      </c>
      <c r="C37" s="84"/>
      <c r="D37" s="15" t="str">
        <f ca="1">IF(C29="AUD","Not Required",IF(C28&gt;TODAY(),"Not Required at this time","Mandatory"))</f>
        <v>Mandatory</v>
      </c>
      <c r="E37" s="32" t="s">
        <v>120</v>
      </c>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row>
    <row r="38" spans="1:73" s="63" customFormat="1" x14ac:dyDescent="0.25">
      <c r="A38" s="8" t="s">
        <v>153</v>
      </c>
      <c r="B38" s="32" t="s">
        <v>122</v>
      </c>
      <c r="C38" s="84"/>
      <c r="D38" s="15" t="s">
        <v>40</v>
      </c>
      <c r="E38" s="32"/>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row>
    <row r="39" spans="1:73" s="63" customFormat="1" ht="17" customHeight="1" x14ac:dyDescent="0.25">
      <c r="A39" s="8" t="s">
        <v>154</v>
      </c>
      <c r="B39" s="32" t="s">
        <v>123</v>
      </c>
      <c r="C39" s="31"/>
      <c r="D39" s="15" t="s">
        <v>39</v>
      </c>
      <c r="E39" s="32" t="s">
        <v>124</v>
      </c>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row>
    <row r="40" spans="1:73" s="41" customFormat="1" ht="13" x14ac:dyDescent="0.3">
      <c r="A40" s="29" t="s">
        <v>175</v>
      </c>
      <c r="B40" s="29"/>
      <c r="C40" s="29"/>
      <c r="D40" s="29"/>
      <c r="E40" s="30"/>
    </row>
    <row r="41" spans="1:73" s="63" customFormat="1" ht="13" x14ac:dyDescent="0.3">
      <c r="A41" s="77" t="s">
        <v>125</v>
      </c>
      <c r="B41" s="78"/>
      <c r="C41" s="78"/>
      <c r="D41" s="78"/>
      <c r="E41" s="7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row>
    <row r="42" spans="1:73" s="63" customFormat="1" x14ac:dyDescent="0.25">
      <c r="A42" s="8" t="s">
        <v>155</v>
      </c>
      <c r="B42" s="32" t="s">
        <v>126</v>
      </c>
      <c r="C42" s="72"/>
      <c r="D42" s="15"/>
      <c r="E42" s="32"/>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row>
    <row r="43" spans="1:73" s="63" customFormat="1" x14ac:dyDescent="0.25">
      <c r="A43" s="8" t="s">
        <v>156</v>
      </c>
      <c r="B43" s="32" t="s">
        <v>127</v>
      </c>
      <c r="C43" s="84"/>
      <c r="D43" s="15"/>
      <c r="E43" s="32"/>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row>
    <row r="44" spans="1:73" s="63" customFormat="1" x14ac:dyDescent="0.25">
      <c r="A44" s="8" t="s">
        <v>157</v>
      </c>
      <c r="B44" s="32" t="s">
        <v>128</v>
      </c>
      <c r="C44" s="84"/>
      <c r="D44" s="15"/>
      <c r="E44" s="32"/>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row>
    <row r="45" spans="1:73" s="63" customFormat="1" x14ac:dyDescent="0.25">
      <c r="A45" s="8" t="s">
        <v>158</v>
      </c>
      <c r="B45" s="32" t="s">
        <v>129</v>
      </c>
      <c r="C45" s="83"/>
      <c r="D45" s="15"/>
      <c r="E45" s="32"/>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row>
    <row r="46" spans="1:73" s="63" customFormat="1" x14ac:dyDescent="0.25">
      <c r="A46" s="8" t="s">
        <v>143</v>
      </c>
      <c r="B46" s="32" t="s">
        <v>130</v>
      </c>
      <c r="C46" s="84"/>
      <c r="D46" s="15"/>
      <c r="E46" s="32"/>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row>
    <row r="47" spans="1:73" s="63" customFormat="1" x14ac:dyDescent="0.25">
      <c r="A47" s="8" t="s">
        <v>159</v>
      </c>
      <c r="B47" s="32" t="s">
        <v>131</v>
      </c>
      <c r="C47" s="83"/>
      <c r="D47" s="15"/>
      <c r="E47" s="32"/>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row>
    <row r="48" spans="1:73" s="41" customFormat="1" ht="13" x14ac:dyDescent="0.3">
      <c r="A48" s="29" t="s">
        <v>176</v>
      </c>
      <c r="B48" s="29"/>
      <c r="C48" s="29"/>
      <c r="D48" s="29"/>
      <c r="E48" s="30"/>
    </row>
    <row r="49" spans="1:74" s="63" customFormat="1" x14ac:dyDescent="0.25">
      <c r="A49" s="8" t="s">
        <v>160</v>
      </c>
      <c r="B49" s="32" t="s">
        <v>132</v>
      </c>
      <c r="C49" s="31"/>
      <c r="D49" s="15" t="s">
        <v>39</v>
      </c>
      <c r="E49" s="32"/>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row>
    <row r="50" spans="1:74" s="63" customFormat="1" x14ac:dyDescent="0.25">
      <c r="A50" s="8" t="s">
        <v>161</v>
      </c>
      <c r="B50" s="32" t="s">
        <v>133</v>
      </c>
      <c r="C50" s="31"/>
      <c r="D50" s="15" t="s">
        <v>39</v>
      </c>
      <c r="E50" s="32" t="s">
        <v>134</v>
      </c>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row>
    <row r="51" spans="1:74" s="4" customFormat="1" ht="13" x14ac:dyDescent="0.3">
      <c r="A51" s="66" t="s">
        <v>67</v>
      </c>
      <c r="B51" s="66"/>
      <c r="C51" s="66"/>
      <c r="D51" s="66"/>
      <c r="E51" s="66"/>
      <c r="F51" s="7"/>
      <c r="G51" s="7"/>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row>
    <row r="52" spans="1:74" s="4" customFormat="1" ht="28" customHeight="1" x14ac:dyDescent="0.3">
      <c r="A52" s="81" t="s">
        <v>30</v>
      </c>
      <c r="B52" s="81"/>
      <c r="C52" s="81"/>
      <c r="D52" s="81"/>
      <c r="E52" s="81"/>
      <c r="F52" s="7"/>
      <c r="G52" s="7"/>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row>
    <row r="53" spans="1:74" s="4" customFormat="1" x14ac:dyDescent="0.25">
      <c r="A53" s="40" t="s">
        <v>162</v>
      </c>
      <c r="B53" s="43" t="s">
        <v>44</v>
      </c>
      <c r="C53" s="25" t="s">
        <v>15</v>
      </c>
      <c r="D53" s="40" t="s">
        <v>14</v>
      </c>
      <c r="E53" s="44" t="s">
        <v>69</v>
      </c>
      <c r="F53" s="7"/>
      <c r="G53" s="7"/>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row>
    <row r="54" spans="1:74" s="3" customFormat="1" x14ac:dyDescent="0.25">
      <c r="A54" s="39" t="s">
        <v>164</v>
      </c>
      <c r="B54" s="43" t="s">
        <v>7</v>
      </c>
      <c r="C54" s="25" t="s">
        <v>15</v>
      </c>
      <c r="D54" s="39" t="str">
        <f>IF(C53="No","Not Required","Mandatory")</f>
        <v>Mandatory</v>
      </c>
      <c r="E54" s="19" t="s">
        <v>13</v>
      </c>
      <c r="F54" s="7"/>
      <c r="G54" s="7"/>
    </row>
    <row r="55" spans="1:74" s="3" customFormat="1" x14ac:dyDescent="0.25">
      <c r="A55" s="40" t="s">
        <v>165</v>
      </c>
      <c r="B55" s="43" t="s">
        <v>8</v>
      </c>
      <c r="C55" s="42"/>
      <c r="D55" s="39" t="str">
        <f>IF(C53="No","Not Required","Mandatory")</f>
        <v>Mandatory</v>
      </c>
      <c r="E55" s="45" t="s">
        <v>31</v>
      </c>
      <c r="F55" s="7"/>
      <c r="G55" s="7"/>
    </row>
    <row r="56" spans="1:74" s="3" customFormat="1" x14ac:dyDescent="0.25">
      <c r="A56" s="39" t="s">
        <v>166</v>
      </c>
      <c r="B56" s="43" t="s">
        <v>32</v>
      </c>
      <c r="C56" s="25" t="s">
        <v>15</v>
      </c>
      <c r="D56" s="39" t="str">
        <f>IF(C53="No","Not Required","Mandatory")</f>
        <v>Mandatory</v>
      </c>
      <c r="E56" s="45"/>
      <c r="F56" s="7"/>
      <c r="G56" s="7"/>
    </row>
    <row r="57" spans="1:74" s="3" customFormat="1" ht="25" x14ac:dyDescent="0.25">
      <c r="A57" s="40" t="s">
        <v>167</v>
      </c>
      <c r="B57" s="43" t="s">
        <v>9</v>
      </c>
      <c r="C57" s="25" t="s">
        <v>15</v>
      </c>
      <c r="D57" s="39" t="str">
        <f>IF(C53="No","Not Required","Mandatory")</f>
        <v>Mandatory</v>
      </c>
      <c r="E57" s="19" t="s">
        <v>72</v>
      </c>
      <c r="F57" s="7"/>
      <c r="G57" s="7"/>
    </row>
    <row r="58" spans="1:74" s="3" customFormat="1" ht="19" customHeight="1" x14ac:dyDescent="0.25">
      <c r="A58" s="39" t="s">
        <v>144</v>
      </c>
      <c r="B58" s="43" t="s">
        <v>10</v>
      </c>
      <c r="C58" s="46"/>
      <c r="D58" s="39" t="s">
        <v>21</v>
      </c>
      <c r="E58" s="45"/>
      <c r="F58" s="7"/>
      <c r="G58" s="7"/>
    </row>
    <row r="59" spans="1:74" s="4" customFormat="1" ht="13" x14ac:dyDescent="0.3">
      <c r="A59" s="82" t="s">
        <v>68</v>
      </c>
      <c r="B59" s="82"/>
      <c r="C59" s="82"/>
      <c r="D59" s="82"/>
      <c r="E59" s="82"/>
      <c r="F59" s="7"/>
      <c r="G59" s="7"/>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1:74" s="4" customFormat="1" ht="25" x14ac:dyDescent="0.25">
      <c r="A60" s="40" t="s">
        <v>168</v>
      </c>
      <c r="B60" s="43" t="s">
        <v>35</v>
      </c>
      <c r="C60" s="43"/>
      <c r="D60" s="39" t="s">
        <v>20</v>
      </c>
      <c r="E60" s="47" t="s">
        <v>19</v>
      </c>
      <c r="F60" s="7"/>
      <c r="G60" s="7"/>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row>
    <row r="61" spans="1:74" s="4" customFormat="1" ht="19" customHeight="1" x14ac:dyDescent="0.3">
      <c r="A61" s="40" t="s">
        <v>169</v>
      </c>
      <c r="B61" s="48" t="s">
        <v>57</v>
      </c>
      <c r="C61" s="49"/>
      <c r="D61" s="40" t="str">
        <f>IF(C5="Update Notification","Mandatory","Not Required")</f>
        <v>Not Required</v>
      </c>
      <c r="E61" s="47" t="s">
        <v>19</v>
      </c>
      <c r="F61" s="7"/>
      <c r="G61" s="7"/>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row>
    <row r="62" spans="1:74" s="4" customFormat="1" ht="20.5" customHeight="1" x14ac:dyDescent="0.3">
      <c r="A62" s="40" t="s">
        <v>170</v>
      </c>
      <c r="B62" s="43" t="s">
        <v>58</v>
      </c>
      <c r="C62" s="49"/>
      <c r="D62" s="40" t="str">
        <f>IF(C5="Cancellation Notification","Mandatory","Not Required")</f>
        <v>Not Required</v>
      </c>
      <c r="E62" s="47" t="s">
        <v>19</v>
      </c>
      <c r="F62" s="7"/>
      <c r="G62" s="7"/>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row>
    <row r="63" spans="1:74" s="5" customFormat="1" ht="14" x14ac:dyDescent="0.3">
      <c r="A63" s="80" t="s">
        <v>3</v>
      </c>
      <c r="B63" s="80"/>
      <c r="C63" s="50"/>
      <c r="D63" s="51"/>
      <c r="E63" s="50"/>
      <c r="F63" s="7"/>
      <c r="G63" s="7"/>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row>
    <row r="64" spans="1:74" s="5" customFormat="1" ht="19" customHeight="1" x14ac:dyDescent="0.25">
      <c r="A64" s="40"/>
      <c r="B64" s="45" t="s">
        <v>11</v>
      </c>
      <c r="C64" s="45"/>
      <c r="D64" s="39"/>
      <c r="E64" s="45"/>
      <c r="F64" s="7"/>
      <c r="G64" s="7"/>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row>
    <row r="65" spans="1:7" s="22" customFormat="1" x14ac:dyDescent="0.25">
      <c r="A65" s="52"/>
      <c r="D65" s="52"/>
      <c r="F65" s="24"/>
      <c r="G65" s="24"/>
    </row>
    <row r="66" spans="1:7" s="22" customFormat="1" x14ac:dyDescent="0.25">
      <c r="A66" s="52"/>
      <c r="D66" s="52"/>
      <c r="F66" s="24"/>
      <c r="G66" s="24"/>
    </row>
    <row r="67" spans="1:7" s="22" customFormat="1" x14ac:dyDescent="0.25">
      <c r="A67" s="52"/>
      <c r="D67" s="52"/>
      <c r="F67" s="24"/>
      <c r="G67" s="24"/>
    </row>
    <row r="68" spans="1:7" s="22" customFormat="1" x14ac:dyDescent="0.25">
      <c r="A68" s="52"/>
      <c r="B68" s="53"/>
      <c r="C68" s="54"/>
      <c r="D68" s="52"/>
      <c r="F68" s="24"/>
      <c r="G68" s="24"/>
    </row>
    <row r="69" spans="1:7" s="22" customFormat="1" x14ac:dyDescent="0.25">
      <c r="A69" s="52"/>
      <c r="B69" s="54"/>
      <c r="D69" s="52"/>
      <c r="F69" s="24"/>
      <c r="G69" s="24"/>
    </row>
    <row r="70" spans="1:7" s="22" customFormat="1" x14ac:dyDescent="0.25">
      <c r="A70" s="52"/>
      <c r="D70" s="52"/>
      <c r="F70" s="24"/>
      <c r="G70" s="24"/>
    </row>
    <row r="71" spans="1:7" s="22" customFormat="1" x14ac:dyDescent="0.25">
      <c r="A71" s="52"/>
      <c r="B71" s="54"/>
      <c r="C71" s="55"/>
      <c r="D71" s="52"/>
      <c r="F71" s="24"/>
      <c r="G71" s="24"/>
    </row>
    <row r="72" spans="1:7" s="22" customFormat="1" x14ac:dyDescent="0.25">
      <c r="A72" s="52"/>
      <c r="D72" s="52"/>
      <c r="F72" s="24"/>
      <c r="G72" s="24"/>
    </row>
    <row r="73" spans="1:7" s="22" customFormat="1" x14ac:dyDescent="0.25">
      <c r="A73" s="52"/>
      <c r="D73" s="52"/>
      <c r="F73" s="24"/>
      <c r="G73" s="24"/>
    </row>
    <row r="74" spans="1:7" s="22" customFormat="1" x14ac:dyDescent="0.25">
      <c r="A74" s="52"/>
      <c r="D74" s="52"/>
      <c r="F74" s="24"/>
      <c r="G74" s="24"/>
    </row>
    <row r="75" spans="1:7" s="22" customFormat="1" x14ac:dyDescent="0.25">
      <c r="A75" s="52"/>
      <c r="B75" s="54"/>
      <c r="C75" s="56"/>
      <c r="D75" s="52"/>
      <c r="F75" s="24"/>
      <c r="G75" s="24"/>
    </row>
    <row r="76" spans="1:7" s="22" customFormat="1" x14ac:dyDescent="0.25">
      <c r="A76" s="52"/>
      <c r="D76" s="52"/>
      <c r="F76" s="24"/>
      <c r="G76" s="24"/>
    </row>
    <row r="77" spans="1:7" s="22" customFormat="1" x14ac:dyDescent="0.25">
      <c r="A77" s="52"/>
      <c r="B77" s="57"/>
      <c r="C77" s="58"/>
      <c r="D77" s="52"/>
      <c r="F77" s="24"/>
      <c r="G77" s="24"/>
    </row>
    <row r="78" spans="1:7" s="22" customFormat="1" x14ac:dyDescent="0.25">
      <c r="A78" s="52"/>
      <c r="D78" s="52"/>
      <c r="F78" s="24"/>
      <c r="G78" s="24"/>
    </row>
    <row r="79" spans="1:7" s="22" customFormat="1" x14ac:dyDescent="0.25">
      <c r="A79" s="52"/>
      <c r="D79" s="52"/>
      <c r="F79" s="24"/>
      <c r="G79" s="24"/>
    </row>
    <row r="80" spans="1:7" s="22" customFormat="1" x14ac:dyDescent="0.25">
      <c r="A80" s="52"/>
      <c r="D80" s="52"/>
      <c r="F80" s="24"/>
      <c r="G80" s="24"/>
    </row>
    <row r="81" spans="1:7" s="22" customFormat="1" x14ac:dyDescent="0.25">
      <c r="A81" s="52"/>
      <c r="D81" s="52"/>
      <c r="F81" s="24"/>
      <c r="G81" s="24"/>
    </row>
    <row r="82" spans="1:7" s="22" customFormat="1" x14ac:dyDescent="0.25">
      <c r="A82" s="52"/>
      <c r="D82" s="52"/>
      <c r="F82" s="24"/>
      <c r="G82" s="24"/>
    </row>
    <row r="83" spans="1:7" s="22" customFormat="1" x14ac:dyDescent="0.25">
      <c r="A83" s="52"/>
      <c r="B83" s="59"/>
      <c r="C83" s="58"/>
      <c r="D83" s="52"/>
      <c r="F83" s="24"/>
      <c r="G83" s="24"/>
    </row>
    <row r="84" spans="1:7" s="22" customFormat="1" x14ac:dyDescent="0.25">
      <c r="A84" s="52"/>
      <c r="D84" s="52"/>
      <c r="F84" s="24"/>
      <c r="G84" s="24"/>
    </row>
    <row r="85" spans="1:7" s="22" customFormat="1" x14ac:dyDescent="0.25">
      <c r="A85" s="52"/>
      <c r="D85" s="52"/>
      <c r="F85" s="24"/>
      <c r="G85" s="24"/>
    </row>
    <row r="86" spans="1:7" s="22" customFormat="1" x14ac:dyDescent="0.25">
      <c r="A86" s="52"/>
      <c r="D86" s="52"/>
      <c r="F86" s="24"/>
      <c r="G86" s="24"/>
    </row>
    <row r="87" spans="1:7" s="22" customFormat="1" x14ac:dyDescent="0.25">
      <c r="A87" s="52"/>
      <c r="D87" s="52"/>
      <c r="F87" s="24"/>
      <c r="G87" s="24"/>
    </row>
    <row r="88" spans="1:7" s="22" customFormat="1" x14ac:dyDescent="0.25">
      <c r="A88" s="52"/>
      <c r="D88" s="52"/>
      <c r="F88" s="24"/>
      <c r="G88" s="24"/>
    </row>
    <row r="89" spans="1:7" s="22" customFormat="1" x14ac:dyDescent="0.25">
      <c r="A89" s="52"/>
      <c r="D89" s="52"/>
      <c r="F89" s="24"/>
      <c r="G89" s="24"/>
    </row>
    <row r="90" spans="1:7" s="22" customFormat="1" x14ac:dyDescent="0.25">
      <c r="A90" s="52"/>
      <c r="D90" s="52"/>
      <c r="F90" s="24"/>
      <c r="G90" s="24"/>
    </row>
    <row r="91" spans="1:7" s="22" customFormat="1" x14ac:dyDescent="0.25">
      <c r="A91" s="52"/>
      <c r="B91" s="59"/>
      <c r="C91" s="58"/>
      <c r="D91" s="52"/>
      <c r="F91" s="24"/>
      <c r="G91" s="24"/>
    </row>
    <row r="92" spans="1:7" s="22" customFormat="1" x14ac:dyDescent="0.25">
      <c r="A92" s="52"/>
      <c r="D92" s="52"/>
      <c r="F92" s="24"/>
      <c r="G92" s="24"/>
    </row>
    <row r="93" spans="1:7" s="22" customFormat="1" x14ac:dyDescent="0.25">
      <c r="A93" s="52"/>
      <c r="D93" s="52"/>
      <c r="F93" s="24"/>
      <c r="G93" s="24"/>
    </row>
    <row r="94" spans="1:7" s="22" customFormat="1" x14ac:dyDescent="0.25">
      <c r="A94" s="52"/>
      <c r="D94" s="52"/>
      <c r="F94" s="24"/>
      <c r="G94" s="24"/>
    </row>
    <row r="95" spans="1:7" s="22" customFormat="1" x14ac:dyDescent="0.25">
      <c r="A95" s="52"/>
      <c r="D95" s="52"/>
      <c r="F95" s="24"/>
      <c r="G95" s="24"/>
    </row>
    <row r="96" spans="1:7" s="22" customFormat="1" x14ac:dyDescent="0.25">
      <c r="A96" s="52"/>
      <c r="D96" s="52"/>
      <c r="F96" s="24"/>
      <c r="G96" s="24"/>
    </row>
    <row r="97" spans="1:7" s="22" customFormat="1" x14ac:dyDescent="0.25">
      <c r="A97" s="52"/>
      <c r="D97" s="52"/>
      <c r="F97" s="24"/>
      <c r="G97" s="24"/>
    </row>
    <row r="98" spans="1:7" s="22" customFormat="1" x14ac:dyDescent="0.25">
      <c r="A98" s="52"/>
      <c r="D98" s="52"/>
      <c r="F98" s="24"/>
      <c r="G98" s="24"/>
    </row>
    <row r="99" spans="1:7" s="22" customFormat="1" x14ac:dyDescent="0.25">
      <c r="A99" s="52"/>
      <c r="D99" s="52"/>
      <c r="F99" s="24"/>
      <c r="G99" s="24"/>
    </row>
    <row r="100" spans="1:7" s="22" customFormat="1" x14ac:dyDescent="0.25">
      <c r="A100" s="52"/>
      <c r="B100" s="59"/>
      <c r="C100" s="58"/>
      <c r="D100" s="52"/>
      <c r="F100" s="24"/>
      <c r="G100" s="24"/>
    </row>
    <row r="101" spans="1:7" s="22" customFormat="1" x14ac:dyDescent="0.25">
      <c r="A101" s="52"/>
      <c r="D101" s="52"/>
      <c r="F101" s="24"/>
      <c r="G101" s="24"/>
    </row>
    <row r="102" spans="1:7" s="22" customFormat="1" x14ac:dyDescent="0.25">
      <c r="A102" s="52"/>
      <c r="D102" s="52"/>
      <c r="F102" s="24"/>
      <c r="G102" s="24"/>
    </row>
    <row r="103" spans="1:7" s="22" customFormat="1" x14ac:dyDescent="0.25">
      <c r="A103" s="52"/>
      <c r="D103" s="52"/>
      <c r="F103" s="24"/>
      <c r="G103" s="24"/>
    </row>
    <row r="104" spans="1:7" s="22" customFormat="1" x14ac:dyDescent="0.25">
      <c r="A104" s="52"/>
      <c r="D104" s="52"/>
      <c r="F104" s="24"/>
      <c r="G104" s="24"/>
    </row>
    <row r="105" spans="1:7" s="22" customFormat="1" x14ac:dyDescent="0.25">
      <c r="A105" s="52"/>
      <c r="D105" s="52"/>
      <c r="F105" s="24"/>
      <c r="G105" s="24"/>
    </row>
    <row r="106" spans="1:7" s="22" customFormat="1" x14ac:dyDescent="0.25">
      <c r="A106" s="52"/>
      <c r="D106" s="52"/>
      <c r="F106" s="24"/>
      <c r="G106" s="24"/>
    </row>
    <row r="107" spans="1:7" s="22" customFormat="1" x14ac:dyDescent="0.25">
      <c r="A107" s="52"/>
      <c r="D107" s="52"/>
      <c r="F107" s="24"/>
      <c r="G107" s="24"/>
    </row>
    <row r="108" spans="1:7" s="22" customFormat="1" x14ac:dyDescent="0.25">
      <c r="A108" s="52"/>
      <c r="D108" s="52"/>
      <c r="F108" s="24"/>
      <c r="G108" s="24"/>
    </row>
    <row r="109" spans="1:7" s="22" customFormat="1" x14ac:dyDescent="0.25">
      <c r="A109" s="52"/>
      <c r="B109" s="59"/>
      <c r="C109" s="58"/>
      <c r="D109" s="52"/>
      <c r="F109" s="24"/>
      <c r="G109" s="24"/>
    </row>
    <row r="110" spans="1:7" s="22" customFormat="1" x14ac:dyDescent="0.25">
      <c r="A110" s="52"/>
      <c r="D110" s="52"/>
      <c r="F110" s="24"/>
      <c r="G110" s="24"/>
    </row>
    <row r="111" spans="1:7" s="22" customFormat="1" x14ac:dyDescent="0.25">
      <c r="A111" s="52"/>
      <c r="D111" s="52"/>
      <c r="F111" s="24"/>
      <c r="G111" s="24"/>
    </row>
    <row r="112" spans="1:7" s="22" customFormat="1" x14ac:dyDescent="0.25">
      <c r="A112" s="52"/>
      <c r="D112" s="52"/>
      <c r="F112" s="24"/>
      <c r="G112" s="24"/>
    </row>
    <row r="113" spans="1:7" s="22" customFormat="1" x14ac:dyDescent="0.25">
      <c r="A113" s="52"/>
      <c r="D113" s="52"/>
      <c r="F113" s="24"/>
      <c r="G113" s="24"/>
    </row>
    <row r="114" spans="1:7" s="22" customFormat="1" x14ac:dyDescent="0.25">
      <c r="A114" s="52"/>
      <c r="D114" s="52"/>
      <c r="F114" s="24"/>
      <c r="G114" s="24"/>
    </row>
    <row r="115" spans="1:7" s="22" customFormat="1" x14ac:dyDescent="0.25">
      <c r="A115" s="52"/>
      <c r="D115" s="52"/>
      <c r="F115" s="24"/>
      <c r="G115" s="24"/>
    </row>
    <row r="116" spans="1:7" s="22" customFormat="1" x14ac:dyDescent="0.25">
      <c r="A116" s="52"/>
      <c r="D116" s="52"/>
      <c r="F116" s="24"/>
      <c r="G116" s="24"/>
    </row>
    <row r="117" spans="1:7" s="22" customFormat="1" x14ac:dyDescent="0.25">
      <c r="A117" s="52"/>
      <c r="D117" s="52"/>
      <c r="F117" s="24"/>
      <c r="G117" s="24"/>
    </row>
    <row r="118" spans="1:7" s="22" customFormat="1" x14ac:dyDescent="0.25">
      <c r="A118" s="52"/>
      <c r="D118" s="52"/>
      <c r="F118" s="24"/>
      <c r="G118" s="24"/>
    </row>
    <row r="119" spans="1:7" s="22" customFormat="1" x14ac:dyDescent="0.25">
      <c r="A119" s="52"/>
      <c r="B119" s="57"/>
      <c r="C119" s="58"/>
      <c r="D119" s="52"/>
      <c r="F119" s="24"/>
      <c r="G119" s="24"/>
    </row>
    <row r="120" spans="1:7" s="22" customFormat="1" x14ac:dyDescent="0.25">
      <c r="A120" s="52"/>
      <c r="D120" s="52"/>
      <c r="F120" s="24"/>
      <c r="G120" s="24"/>
    </row>
    <row r="121" spans="1:7" s="22" customFormat="1" x14ac:dyDescent="0.25">
      <c r="A121" s="52"/>
      <c r="B121" s="56"/>
      <c r="C121" s="53"/>
      <c r="D121" s="52"/>
      <c r="F121" s="24"/>
      <c r="G121" s="24"/>
    </row>
    <row r="122" spans="1:7" s="22" customFormat="1" x14ac:dyDescent="0.25">
      <c r="A122" s="52"/>
      <c r="D122" s="52"/>
      <c r="F122" s="24"/>
      <c r="G122" s="24"/>
    </row>
    <row r="123" spans="1:7" s="22" customFormat="1" x14ac:dyDescent="0.25">
      <c r="A123" s="52"/>
      <c r="D123" s="52"/>
      <c r="F123" s="24"/>
      <c r="G123" s="24"/>
    </row>
    <row r="124" spans="1:7" s="22" customFormat="1" x14ac:dyDescent="0.25">
      <c r="A124" s="52"/>
      <c r="D124" s="52"/>
      <c r="F124" s="24"/>
      <c r="G124" s="24"/>
    </row>
    <row r="125" spans="1:7" s="22" customFormat="1" x14ac:dyDescent="0.25">
      <c r="A125" s="52"/>
      <c r="D125" s="52"/>
      <c r="F125" s="24"/>
      <c r="G125" s="24"/>
    </row>
    <row r="126" spans="1:7" s="22" customFormat="1" x14ac:dyDescent="0.25">
      <c r="A126" s="52"/>
      <c r="D126" s="52"/>
      <c r="F126" s="24"/>
      <c r="G126" s="24"/>
    </row>
    <row r="127" spans="1:7" s="22" customFormat="1" x14ac:dyDescent="0.25">
      <c r="A127" s="52"/>
      <c r="D127" s="52"/>
      <c r="F127" s="24"/>
      <c r="G127" s="24"/>
    </row>
    <row r="128" spans="1:7" s="22" customFormat="1" x14ac:dyDescent="0.25">
      <c r="A128" s="52"/>
      <c r="D128" s="52"/>
      <c r="F128" s="24"/>
      <c r="G128" s="24"/>
    </row>
    <row r="129" spans="1:7" s="22" customFormat="1" x14ac:dyDescent="0.25">
      <c r="A129" s="52"/>
      <c r="D129" s="52"/>
      <c r="F129" s="24"/>
      <c r="G129" s="24"/>
    </row>
    <row r="130" spans="1:7" s="22" customFormat="1" x14ac:dyDescent="0.25">
      <c r="A130" s="52"/>
      <c r="D130" s="52"/>
      <c r="F130" s="24"/>
      <c r="G130" s="24"/>
    </row>
    <row r="131" spans="1:7" s="22" customFormat="1" x14ac:dyDescent="0.25">
      <c r="A131" s="52"/>
      <c r="D131" s="52"/>
      <c r="F131" s="24"/>
      <c r="G131" s="24"/>
    </row>
    <row r="132" spans="1:7" s="22" customFormat="1" x14ac:dyDescent="0.25">
      <c r="A132" s="52"/>
      <c r="D132" s="52"/>
      <c r="F132" s="24"/>
      <c r="G132" s="24"/>
    </row>
    <row r="133" spans="1:7" s="22" customFormat="1" x14ac:dyDescent="0.25">
      <c r="A133" s="52"/>
      <c r="D133" s="52"/>
      <c r="F133" s="24"/>
      <c r="G133" s="24"/>
    </row>
    <row r="134" spans="1:7" s="22" customFormat="1" x14ac:dyDescent="0.25">
      <c r="A134" s="52"/>
      <c r="D134" s="52"/>
      <c r="F134" s="24"/>
      <c r="G134" s="24"/>
    </row>
    <row r="135" spans="1:7" s="22" customFormat="1" x14ac:dyDescent="0.25">
      <c r="A135" s="52"/>
      <c r="D135" s="52"/>
      <c r="F135" s="24"/>
      <c r="G135" s="24"/>
    </row>
    <row r="136" spans="1:7" s="22" customFormat="1" x14ac:dyDescent="0.25">
      <c r="A136" s="52"/>
      <c r="D136" s="52"/>
      <c r="F136" s="24"/>
      <c r="G136" s="24"/>
    </row>
    <row r="137" spans="1:7" s="22" customFormat="1" x14ac:dyDescent="0.25">
      <c r="A137" s="52"/>
      <c r="D137" s="52"/>
      <c r="F137" s="24"/>
      <c r="G137" s="24"/>
    </row>
    <row r="138" spans="1:7" s="22" customFormat="1" x14ac:dyDescent="0.25">
      <c r="A138" s="52"/>
      <c r="D138" s="52"/>
      <c r="F138" s="24"/>
      <c r="G138" s="24"/>
    </row>
    <row r="139" spans="1:7" s="22" customFormat="1" x14ac:dyDescent="0.25">
      <c r="A139" s="52"/>
      <c r="D139" s="52"/>
      <c r="F139" s="24"/>
      <c r="G139" s="24"/>
    </row>
    <row r="140" spans="1:7" s="22" customFormat="1" x14ac:dyDescent="0.25">
      <c r="A140" s="52"/>
      <c r="D140" s="52"/>
      <c r="F140" s="24"/>
      <c r="G140" s="24"/>
    </row>
    <row r="141" spans="1:7" s="22" customFormat="1" x14ac:dyDescent="0.25">
      <c r="A141" s="52"/>
      <c r="D141" s="52"/>
      <c r="F141" s="24"/>
      <c r="G141" s="24"/>
    </row>
    <row r="142" spans="1:7" s="22" customFormat="1" x14ac:dyDescent="0.25">
      <c r="A142" s="52"/>
      <c r="D142" s="52"/>
      <c r="F142" s="24"/>
      <c r="G142" s="24"/>
    </row>
    <row r="143" spans="1:7" s="22" customFormat="1" x14ac:dyDescent="0.25">
      <c r="A143" s="52"/>
      <c r="D143" s="52"/>
      <c r="F143" s="24"/>
      <c r="G143" s="24"/>
    </row>
    <row r="144" spans="1:7" s="22" customFormat="1" x14ac:dyDescent="0.25">
      <c r="A144" s="52"/>
      <c r="D144" s="52"/>
      <c r="F144" s="24"/>
      <c r="G144" s="24"/>
    </row>
    <row r="145" spans="1:7" s="22" customFormat="1" x14ac:dyDescent="0.25">
      <c r="A145" s="52"/>
      <c r="D145" s="52"/>
      <c r="F145" s="24"/>
      <c r="G145" s="24"/>
    </row>
    <row r="146" spans="1:7" s="22" customFormat="1" x14ac:dyDescent="0.25">
      <c r="A146" s="52"/>
      <c r="D146" s="52"/>
      <c r="F146" s="24"/>
      <c r="G146" s="24"/>
    </row>
    <row r="147" spans="1:7" s="22" customFormat="1" x14ac:dyDescent="0.25">
      <c r="A147" s="52"/>
      <c r="D147" s="52"/>
      <c r="F147" s="24"/>
      <c r="G147" s="24"/>
    </row>
    <row r="148" spans="1:7" s="22" customFormat="1" x14ac:dyDescent="0.25">
      <c r="A148" s="52"/>
      <c r="D148" s="52"/>
      <c r="F148" s="24"/>
      <c r="G148" s="24"/>
    </row>
    <row r="149" spans="1:7" s="22" customFormat="1" x14ac:dyDescent="0.25">
      <c r="A149" s="52"/>
      <c r="D149" s="52"/>
      <c r="F149" s="24"/>
      <c r="G149" s="24"/>
    </row>
    <row r="150" spans="1:7" s="22" customFormat="1" x14ac:dyDescent="0.25">
      <c r="A150" s="52"/>
      <c r="D150" s="52"/>
      <c r="F150" s="24"/>
      <c r="G150" s="24"/>
    </row>
    <row r="151" spans="1:7" s="22" customFormat="1" x14ac:dyDescent="0.25">
      <c r="A151" s="52"/>
      <c r="D151" s="52"/>
      <c r="F151" s="24"/>
      <c r="G151" s="24"/>
    </row>
    <row r="152" spans="1:7" s="22" customFormat="1" x14ac:dyDescent="0.25">
      <c r="A152" s="52"/>
      <c r="D152" s="52"/>
      <c r="F152" s="24"/>
      <c r="G152" s="24"/>
    </row>
    <row r="153" spans="1:7" s="22" customFormat="1" x14ac:dyDescent="0.25">
      <c r="A153" s="52"/>
      <c r="D153" s="52"/>
      <c r="F153" s="24"/>
      <c r="G153" s="24"/>
    </row>
    <row r="154" spans="1:7" s="22" customFormat="1" x14ac:dyDescent="0.25">
      <c r="A154" s="52"/>
      <c r="D154" s="52"/>
      <c r="F154" s="24"/>
      <c r="G154" s="24"/>
    </row>
    <row r="155" spans="1:7" s="22" customFormat="1" x14ac:dyDescent="0.25">
      <c r="A155" s="52"/>
      <c r="D155" s="52"/>
      <c r="F155" s="24"/>
      <c r="G155" s="24"/>
    </row>
    <row r="156" spans="1:7" s="22" customFormat="1" x14ac:dyDescent="0.25">
      <c r="A156" s="52"/>
      <c r="D156" s="52"/>
      <c r="F156" s="24"/>
      <c r="G156" s="24"/>
    </row>
    <row r="157" spans="1:7" s="22" customFormat="1" x14ac:dyDescent="0.25">
      <c r="A157" s="52"/>
      <c r="D157" s="52"/>
      <c r="F157" s="24"/>
      <c r="G157" s="24"/>
    </row>
    <row r="158" spans="1:7" s="22" customFormat="1" x14ac:dyDescent="0.25">
      <c r="A158" s="52"/>
      <c r="D158" s="52"/>
      <c r="F158" s="24"/>
      <c r="G158" s="24"/>
    </row>
    <row r="159" spans="1:7" s="22" customFormat="1" x14ac:dyDescent="0.25">
      <c r="A159" s="52"/>
      <c r="D159" s="52"/>
      <c r="F159" s="24"/>
      <c r="G159" s="24"/>
    </row>
    <row r="160" spans="1:7" s="22" customFormat="1" x14ac:dyDescent="0.25">
      <c r="A160" s="52"/>
      <c r="D160" s="52"/>
      <c r="F160" s="24"/>
      <c r="G160" s="24"/>
    </row>
    <row r="161" spans="1:7" s="22" customFormat="1" x14ac:dyDescent="0.25">
      <c r="A161" s="52"/>
      <c r="D161" s="52"/>
      <c r="F161" s="24"/>
      <c r="G161" s="24"/>
    </row>
    <row r="162" spans="1:7" s="22" customFormat="1" x14ac:dyDescent="0.25">
      <c r="A162" s="52"/>
      <c r="D162" s="52"/>
      <c r="F162" s="24"/>
      <c r="G162" s="24"/>
    </row>
    <row r="163" spans="1:7" s="22" customFormat="1" x14ac:dyDescent="0.25">
      <c r="A163" s="52"/>
      <c r="D163" s="52"/>
      <c r="F163" s="24"/>
      <c r="G163" s="24"/>
    </row>
    <row r="164" spans="1:7" s="22" customFormat="1" x14ac:dyDescent="0.25">
      <c r="A164" s="52"/>
      <c r="D164" s="52"/>
      <c r="F164" s="24"/>
      <c r="G164" s="24"/>
    </row>
    <row r="165" spans="1:7" s="22" customFormat="1" x14ac:dyDescent="0.25">
      <c r="A165" s="52"/>
      <c r="D165" s="52"/>
      <c r="F165" s="24"/>
      <c r="G165" s="24"/>
    </row>
    <row r="166" spans="1:7" s="22" customFormat="1" x14ac:dyDescent="0.25">
      <c r="A166" s="52"/>
      <c r="D166" s="52"/>
      <c r="F166" s="24"/>
      <c r="G166" s="24"/>
    </row>
    <row r="167" spans="1:7" s="22" customFormat="1" x14ac:dyDescent="0.25">
      <c r="A167" s="52"/>
      <c r="D167" s="52"/>
      <c r="F167" s="24"/>
      <c r="G167" s="24"/>
    </row>
    <row r="168" spans="1:7" s="22" customFormat="1" x14ac:dyDescent="0.25">
      <c r="A168" s="52"/>
      <c r="D168" s="52"/>
      <c r="F168" s="24"/>
      <c r="G168" s="24"/>
    </row>
    <row r="169" spans="1:7" s="22" customFormat="1" x14ac:dyDescent="0.25">
      <c r="A169" s="52"/>
      <c r="D169" s="52"/>
      <c r="F169" s="24"/>
      <c r="G169" s="24"/>
    </row>
    <row r="170" spans="1:7" s="22" customFormat="1" x14ac:dyDescent="0.25">
      <c r="A170" s="52"/>
      <c r="D170" s="52"/>
      <c r="F170" s="24"/>
      <c r="G170" s="24"/>
    </row>
    <row r="171" spans="1:7" s="22" customFormat="1" x14ac:dyDescent="0.25">
      <c r="A171" s="52"/>
      <c r="D171" s="52"/>
      <c r="F171" s="24"/>
      <c r="G171" s="24"/>
    </row>
    <row r="172" spans="1:7" s="22" customFormat="1" x14ac:dyDescent="0.25">
      <c r="A172" s="52"/>
      <c r="D172" s="52"/>
      <c r="F172" s="24"/>
      <c r="G172" s="24"/>
    </row>
    <row r="173" spans="1:7" s="22" customFormat="1" x14ac:dyDescent="0.25">
      <c r="A173" s="52"/>
      <c r="D173" s="52"/>
      <c r="F173" s="24"/>
      <c r="G173" s="24"/>
    </row>
    <row r="174" spans="1:7" s="22" customFormat="1" x14ac:dyDescent="0.25">
      <c r="A174" s="52"/>
      <c r="D174" s="52"/>
      <c r="F174" s="24"/>
      <c r="G174" s="24"/>
    </row>
    <row r="175" spans="1:7" s="22" customFormat="1" x14ac:dyDescent="0.25">
      <c r="A175" s="52"/>
      <c r="D175" s="52"/>
      <c r="F175" s="24"/>
      <c r="G175" s="24"/>
    </row>
    <row r="176" spans="1:7" s="22" customFormat="1" x14ac:dyDescent="0.25">
      <c r="A176" s="52"/>
      <c r="D176" s="52"/>
      <c r="F176" s="24"/>
      <c r="G176" s="24"/>
    </row>
    <row r="177" spans="1:7" s="22" customFormat="1" x14ac:dyDescent="0.25">
      <c r="A177" s="52"/>
      <c r="D177" s="52"/>
      <c r="F177" s="24"/>
      <c r="G177" s="24"/>
    </row>
    <row r="178" spans="1:7" s="22" customFormat="1" x14ac:dyDescent="0.25">
      <c r="A178" s="52"/>
      <c r="D178" s="52"/>
      <c r="F178" s="24"/>
      <c r="G178" s="24"/>
    </row>
    <row r="179" spans="1:7" s="22" customFormat="1" x14ac:dyDescent="0.25">
      <c r="A179" s="52"/>
      <c r="D179" s="52"/>
      <c r="F179" s="24"/>
      <c r="G179" s="24"/>
    </row>
    <row r="180" spans="1:7" s="22" customFormat="1" x14ac:dyDescent="0.25">
      <c r="A180" s="52"/>
      <c r="D180" s="52"/>
      <c r="F180" s="24"/>
      <c r="G180" s="24"/>
    </row>
    <row r="181" spans="1:7" s="22" customFormat="1" x14ac:dyDescent="0.25">
      <c r="A181" s="52"/>
      <c r="D181" s="52"/>
      <c r="F181" s="24"/>
      <c r="G181" s="24"/>
    </row>
    <row r="182" spans="1:7" s="22" customFormat="1" x14ac:dyDescent="0.25">
      <c r="A182" s="52"/>
      <c r="D182" s="52"/>
      <c r="F182" s="24"/>
      <c r="G182" s="24"/>
    </row>
    <row r="183" spans="1:7" s="22" customFormat="1" x14ac:dyDescent="0.25">
      <c r="A183" s="52"/>
      <c r="D183" s="52"/>
      <c r="F183" s="24"/>
      <c r="G183" s="24"/>
    </row>
  </sheetData>
  <mergeCells count="5">
    <mergeCell ref="A2:E2"/>
    <mergeCell ref="A41:E41"/>
    <mergeCell ref="A63:B63"/>
    <mergeCell ref="A52:E52"/>
    <mergeCell ref="A59:E59"/>
  </mergeCells>
  <phoneticPr fontId="5" type="noConversion"/>
  <conditionalFormatting sqref="C8">
    <cfRule type="cellIs" dxfId="149" priority="465" operator="notEqual">
      <formula>""</formula>
    </cfRule>
    <cfRule type="expression" dxfId="148" priority="466" stopIfTrue="1">
      <formula>$D$8="Mandatory"</formula>
    </cfRule>
  </conditionalFormatting>
  <conditionalFormatting sqref="C9:C10 C14">
    <cfRule type="cellIs" dxfId="147" priority="618" stopIfTrue="1" operator="greaterThan">
      <formula>0</formula>
    </cfRule>
  </conditionalFormatting>
  <conditionalFormatting sqref="C10 C14">
    <cfRule type="expression" dxfId="146" priority="404" stopIfTrue="1">
      <formula>C10&gt;0</formula>
    </cfRule>
  </conditionalFormatting>
  <conditionalFormatting sqref="C13">
    <cfRule type="expression" dxfId="144" priority="204">
      <formula>D13="Not Required"</formula>
    </cfRule>
    <cfRule type="cellIs" dxfId="143" priority="205" operator="notEqual">
      <formula>""</formula>
    </cfRule>
    <cfRule type="expression" dxfId="142" priority="206">
      <formula>D13="Mandatory"</formula>
    </cfRule>
  </conditionalFormatting>
  <conditionalFormatting sqref="C23:C26 C35 C39 C49:C50">
    <cfRule type="expression" dxfId="141" priority="688" stopIfTrue="1">
      <formula>#REF!="Mandatory"</formula>
    </cfRule>
  </conditionalFormatting>
  <conditionalFormatting sqref="C23:C26">
    <cfRule type="cellIs" dxfId="138" priority="163" operator="notEqual">
      <formula>""</formula>
    </cfRule>
  </conditionalFormatting>
  <conditionalFormatting sqref="C35">
    <cfRule type="cellIs" dxfId="135" priority="137" operator="notEqual">
      <formula>""</formula>
    </cfRule>
  </conditionalFormatting>
  <conditionalFormatting sqref="C39">
    <cfRule type="cellIs" dxfId="132" priority="130" operator="notEqual">
      <formula>""</formula>
    </cfRule>
  </conditionalFormatting>
  <conditionalFormatting sqref="C49:C50">
    <cfRule type="cellIs" dxfId="130" priority="114" operator="notEqual">
      <formula>""</formula>
    </cfRule>
  </conditionalFormatting>
  <conditionalFormatting sqref="C55">
    <cfRule type="cellIs" dxfId="126" priority="447" operator="notEqual">
      <formula>""</formula>
    </cfRule>
    <cfRule type="expression" dxfId="125" priority="478">
      <formula>$D$55="Not Required"</formula>
    </cfRule>
    <cfRule type="expression" dxfId="124" priority="479">
      <formula>$D$55="Mandatory"</formula>
    </cfRule>
  </conditionalFormatting>
  <conditionalFormatting sqref="C58">
    <cfRule type="expression" dxfId="120" priority="211">
      <formula>$C$53="No"</formula>
    </cfRule>
  </conditionalFormatting>
  <conditionalFormatting sqref="C61">
    <cfRule type="expression" dxfId="119" priority="495">
      <formula>$D$61="Not Required"</formula>
    </cfRule>
  </conditionalFormatting>
  <conditionalFormatting sqref="C61:C62">
    <cfRule type="cellIs" dxfId="118" priority="553" operator="notEqual">
      <formula>""</formula>
    </cfRule>
    <cfRule type="expression" dxfId="117" priority="554">
      <formula>D61="Mandatory"</formula>
    </cfRule>
  </conditionalFormatting>
  <conditionalFormatting sqref="C62">
    <cfRule type="expression" dxfId="116" priority="494">
      <formula>$D$62="Not Required"</formula>
    </cfRule>
  </conditionalFormatting>
  <conditionalFormatting sqref="G15:G16 G18:G19">
    <cfRule type="cellIs" dxfId="114" priority="281" operator="equal">
      <formula>"ERROR"</formula>
    </cfRule>
  </conditionalFormatting>
  <conditionalFormatting sqref="H10:H19">
    <cfRule type="expression" dxfId="113" priority="388">
      <formula>ISERROR(H10)</formula>
    </cfRule>
  </conditionalFormatting>
  <conditionalFormatting sqref="C4">
    <cfRule type="expression" dxfId="112" priority="111">
      <formula>$D4="Not Required"</formula>
    </cfRule>
    <cfRule type="cellIs" dxfId="111" priority="112" operator="notEqual">
      <formula>""</formula>
    </cfRule>
    <cfRule type="expression" dxfId="110" priority="113">
      <formula>$D4="Mandatory"</formula>
    </cfRule>
  </conditionalFormatting>
  <conditionalFormatting sqref="C5">
    <cfRule type="expression" dxfId="109" priority="109">
      <formula>$D5="Not Required"</formula>
    </cfRule>
    <cfRule type="expression" dxfId="108" priority="110" stopIfTrue="1">
      <formula>C5&amp;D5="SelectMandatory"</formula>
    </cfRule>
  </conditionalFormatting>
  <conditionalFormatting sqref="C6">
    <cfRule type="expression" dxfId="107" priority="106">
      <formula>$D6="Not Required"</formula>
    </cfRule>
    <cfRule type="cellIs" dxfId="106" priority="107" operator="notEqual">
      <formula>""</formula>
    </cfRule>
    <cfRule type="expression" dxfId="105" priority="108" stopIfTrue="1">
      <formula>$D6="Mandatory"</formula>
    </cfRule>
  </conditionalFormatting>
  <conditionalFormatting sqref="C11">
    <cfRule type="expression" dxfId="104" priority="104">
      <formula>$D11="Not Required"</formula>
    </cfRule>
    <cfRule type="expression" dxfId="103" priority="105" stopIfTrue="1">
      <formula>C11&amp;D11="SelectMandatory"</formula>
    </cfRule>
  </conditionalFormatting>
  <conditionalFormatting sqref="C22">
    <cfRule type="expression" dxfId="102" priority="102">
      <formula>$D22="Not Required"</formula>
    </cfRule>
    <cfRule type="expression" dxfId="101" priority="103" stopIfTrue="1">
      <formula>C22&amp;D22="SelectMandatory"</formula>
    </cfRule>
  </conditionalFormatting>
  <conditionalFormatting sqref="C33">
    <cfRule type="expression" dxfId="100" priority="100">
      <formula>$D33="Not Required"</formula>
    </cfRule>
    <cfRule type="expression" dxfId="99" priority="101" stopIfTrue="1">
      <formula>C33&amp;D33="SelectMandatory"</formula>
    </cfRule>
  </conditionalFormatting>
  <conditionalFormatting sqref="C53">
    <cfRule type="expression" dxfId="98" priority="98">
      <formula>$D53="Not Required"</formula>
    </cfRule>
    <cfRule type="expression" dxfId="97" priority="99" stopIfTrue="1">
      <formula>C53&amp;D53="SelectMandatory"</formula>
    </cfRule>
  </conditionalFormatting>
  <conditionalFormatting sqref="C56">
    <cfRule type="expression" dxfId="96" priority="96">
      <formula>$D56="Not Required"</formula>
    </cfRule>
    <cfRule type="expression" dxfId="95" priority="97" stopIfTrue="1">
      <formula>C56&amp;D56="SelectMandatory"</formula>
    </cfRule>
  </conditionalFormatting>
  <conditionalFormatting sqref="C54">
    <cfRule type="expression" dxfId="94" priority="94">
      <formula>$D54="Not Required"</formula>
    </cfRule>
    <cfRule type="expression" dxfId="93" priority="95" stopIfTrue="1">
      <formula>C54&amp;D54="SelectMandatory"</formula>
    </cfRule>
  </conditionalFormatting>
  <conditionalFormatting sqref="C57">
    <cfRule type="expression" dxfId="92" priority="92">
      <formula>$D57="Not Required"</formula>
    </cfRule>
    <cfRule type="expression" dxfId="91" priority="93" stopIfTrue="1">
      <formula>C57&amp;D57="SelectMandatory"</formula>
    </cfRule>
  </conditionalFormatting>
  <conditionalFormatting sqref="C12">
    <cfRule type="expression" dxfId="90" priority="89">
      <formula>$D12="Not Required"</formula>
    </cfRule>
    <cfRule type="cellIs" dxfId="89" priority="90" operator="notEqual">
      <formula>""</formula>
    </cfRule>
    <cfRule type="expression" dxfId="88" priority="91">
      <formula>$D12="Mandatory"</formula>
    </cfRule>
  </conditionalFormatting>
  <conditionalFormatting sqref="C21">
    <cfRule type="expression" dxfId="87" priority="86">
      <formula>$D21="Not Required"</formula>
    </cfRule>
    <cfRule type="cellIs" dxfId="86" priority="87" operator="notEqual">
      <formula>""</formula>
    </cfRule>
    <cfRule type="expression" dxfId="85" priority="88" stopIfTrue="1">
      <formula>$D21="Mandatory"</formula>
    </cfRule>
  </conditionalFormatting>
  <conditionalFormatting sqref="C37">
    <cfRule type="expression" dxfId="72" priority="71">
      <formula>$D37="Not Required"</formula>
    </cfRule>
    <cfRule type="cellIs" dxfId="71" priority="72" operator="notEqual">
      <formula>""</formula>
    </cfRule>
    <cfRule type="expression" dxfId="70" priority="73">
      <formula>$D37="Mandatory"</formula>
    </cfRule>
  </conditionalFormatting>
  <conditionalFormatting sqref="C29">
    <cfRule type="expression" dxfId="69" priority="68">
      <formula>$D29="Not Required"</formula>
    </cfRule>
    <cfRule type="cellIs" dxfId="68" priority="69" operator="notEqual">
      <formula>""</formula>
    </cfRule>
    <cfRule type="expression" dxfId="67" priority="70">
      <formula>$D29="Mandatory"</formula>
    </cfRule>
  </conditionalFormatting>
  <conditionalFormatting sqref="C31">
    <cfRule type="expression" dxfId="66" priority="65">
      <formula>$D31="Not Required"</formula>
    </cfRule>
    <cfRule type="cellIs" dxfId="65" priority="66" operator="notEqual">
      <formula>""</formula>
    </cfRule>
    <cfRule type="expression" dxfId="64" priority="67">
      <formula>$D31="Mandatory"</formula>
    </cfRule>
  </conditionalFormatting>
  <conditionalFormatting sqref="C28">
    <cfRule type="expression" dxfId="54" priority="53">
      <formula>$D28="Not Required"</formula>
    </cfRule>
    <cfRule type="cellIs" dxfId="53" priority="54" operator="notEqual">
      <formula>""</formula>
    </cfRule>
    <cfRule type="expression" dxfId="52" priority="55">
      <formula>$D28="Mandatory"</formula>
    </cfRule>
  </conditionalFormatting>
  <conditionalFormatting sqref="C30">
    <cfRule type="expression" dxfId="51" priority="50">
      <formula>$D30="Not Required"</formula>
    </cfRule>
    <cfRule type="cellIs" dxfId="50" priority="51" operator="notEqual">
      <formula>""</formula>
    </cfRule>
    <cfRule type="expression" dxfId="49" priority="52">
      <formula>$D30="Mandatory"</formula>
    </cfRule>
  </conditionalFormatting>
  <conditionalFormatting sqref="C32">
    <cfRule type="expression" dxfId="48" priority="47">
      <formula>$D32="Not Required"</formula>
    </cfRule>
    <cfRule type="cellIs" dxfId="47" priority="48" operator="notEqual">
      <formula>""</formula>
    </cfRule>
    <cfRule type="expression" dxfId="46" priority="49">
      <formula>$D32="Mandatory"</formula>
    </cfRule>
  </conditionalFormatting>
  <conditionalFormatting sqref="C36">
    <cfRule type="expression" dxfId="42" priority="41">
      <formula>$D36="Not Required"</formula>
    </cfRule>
    <cfRule type="cellIs" dxfId="41" priority="42" operator="notEqual">
      <formula>""</formula>
    </cfRule>
    <cfRule type="expression" dxfId="40" priority="43">
      <formula>$D36="Mandatory"</formula>
    </cfRule>
  </conditionalFormatting>
  <conditionalFormatting sqref="C38">
    <cfRule type="expression" dxfId="39" priority="38">
      <formula>$D38="Not Required"</formula>
    </cfRule>
    <cfRule type="cellIs" dxfId="38" priority="39" operator="notEqual">
      <formula>""</formula>
    </cfRule>
    <cfRule type="expression" dxfId="37" priority="40">
      <formula>$D38="Mandatory"</formula>
    </cfRule>
  </conditionalFormatting>
  <conditionalFormatting sqref="C34">
    <cfRule type="expression" dxfId="36" priority="36">
      <formula>$D34="Not Required"</formula>
    </cfRule>
    <cfRule type="expression" dxfId="35" priority="37" stopIfTrue="1">
      <formula>C34&amp;D34="SelectMandatory"</formula>
    </cfRule>
  </conditionalFormatting>
  <conditionalFormatting sqref="C42">
    <cfRule type="expression" dxfId="34" priority="33">
      <formula>$D42="Not Required"</formula>
    </cfRule>
    <cfRule type="cellIs" dxfId="33" priority="34" operator="notEqual">
      <formula>""</formula>
    </cfRule>
    <cfRule type="expression" dxfId="32" priority="35">
      <formula>$D42="Mandatory"</formula>
    </cfRule>
  </conditionalFormatting>
  <conditionalFormatting sqref="C43">
    <cfRule type="expression" dxfId="31" priority="30">
      <formula>$D43="Not Required"</formula>
    </cfRule>
    <cfRule type="cellIs" dxfId="30" priority="31" operator="notEqual">
      <formula>""</formula>
    </cfRule>
    <cfRule type="expression" dxfId="29" priority="32">
      <formula>$D43="Mandatory"</formula>
    </cfRule>
  </conditionalFormatting>
  <conditionalFormatting sqref="C46">
    <cfRule type="expression" dxfId="28" priority="27">
      <formula>$D46="Not Required"</formula>
    </cfRule>
    <cfRule type="cellIs" dxfId="27" priority="28" operator="notEqual">
      <formula>""</formula>
    </cfRule>
    <cfRule type="expression" dxfId="26" priority="29">
      <formula>$D46="Mandatory"</formula>
    </cfRule>
  </conditionalFormatting>
  <conditionalFormatting sqref="C44">
    <cfRule type="expression" dxfId="25" priority="24">
      <formula>$D44="Not Required"</formula>
    </cfRule>
    <cfRule type="cellIs" dxfId="24" priority="25" operator="notEqual">
      <formula>""</formula>
    </cfRule>
    <cfRule type="expression" dxfId="23" priority="26">
      <formula>$D44="Mandatory"</formula>
    </cfRule>
  </conditionalFormatting>
  <conditionalFormatting sqref="C45">
    <cfRule type="expression" dxfId="22" priority="21">
      <formula>$D45="Not Required"</formula>
    </cfRule>
    <cfRule type="cellIs" dxfId="21" priority="22" operator="notEqual">
      <formula>""</formula>
    </cfRule>
    <cfRule type="expression" dxfId="20" priority="23">
      <formula>$D45="Mandatory"</formula>
    </cfRule>
  </conditionalFormatting>
  <conditionalFormatting sqref="C47">
    <cfRule type="expression" dxfId="19" priority="18">
      <formula>$D47="Not Required"</formula>
    </cfRule>
    <cfRule type="cellIs" dxfId="18" priority="19" operator="notEqual">
      <formula>""</formula>
    </cfRule>
    <cfRule type="expression" dxfId="17" priority="20">
      <formula>$D47="Mandatory"</formula>
    </cfRule>
  </conditionalFormatting>
  <conditionalFormatting sqref="C49">
    <cfRule type="cellIs" dxfId="16" priority="17" operator="notEqual">
      <formula>""</formula>
    </cfRule>
  </conditionalFormatting>
  <conditionalFormatting sqref="C50">
    <cfRule type="cellIs" dxfId="15" priority="16" operator="notEqual">
      <formula>""</formula>
    </cfRule>
  </conditionalFormatting>
  <conditionalFormatting sqref="C15">
    <cfRule type="expression" dxfId="14" priority="13">
      <formula>$D15="Not Required"</formula>
    </cfRule>
    <cfRule type="cellIs" dxfId="13" priority="14" operator="notEqual">
      <formula>""</formula>
    </cfRule>
    <cfRule type="expression" dxfId="12" priority="15" stopIfTrue="1">
      <formula>$D15="Mandatory"</formula>
    </cfRule>
  </conditionalFormatting>
  <conditionalFormatting sqref="C17">
    <cfRule type="expression" dxfId="11" priority="10">
      <formula>$D17="Not Required"</formula>
    </cfRule>
    <cfRule type="cellIs" dxfId="10" priority="11" operator="notEqual">
      <formula>""</formula>
    </cfRule>
    <cfRule type="expression" dxfId="9" priority="12" stopIfTrue="1">
      <formula>$D17="Mandatory"</formula>
    </cfRule>
  </conditionalFormatting>
  <conditionalFormatting sqref="C19">
    <cfRule type="expression" dxfId="8" priority="7">
      <formula>$D19="Not Required"</formula>
    </cfRule>
    <cfRule type="cellIs" dxfId="7" priority="8" operator="notEqual">
      <formula>""</formula>
    </cfRule>
    <cfRule type="expression" dxfId="6" priority="9" stopIfTrue="1">
      <formula>$D19="Mandatory"</formula>
    </cfRule>
  </conditionalFormatting>
  <conditionalFormatting sqref="C16">
    <cfRule type="expression" dxfId="5" priority="4">
      <formula>$D16="Not Required"</formula>
    </cfRule>
    <cfRule type="cellIs" dxfId="4" priority="5" operator="notEqual">
      <formula>""</formula>
    </cfRule>
    <cfRule type="expression" dxfId="3" priority="6" stopIfTrue="1">
      <formula>$D16="Mandatory"</formula>
    </cfRule>
  </conditionalFormatting>
  <conditionalFormatting sqref="C18">
    <cfRule type="expression" dxfId="2" priority="1">
      <formula>$D18="Not Required"</formula>
    </cfRule>
    <cfRule type="cellIs" dxfId="1" priority="2" operator="notEqual">
      <formula>""</formula>
    </cfRule>
    <cfRule type="expression" dxfId="0" priority="3" stopIfTrue="1">
      <formula>$D18="Mandatory"</formula>
    </cfRule>
  </conditionalFormatting>
  <pageMargins left="0.31496062992125984" right="0.31496062992125984" top="0.35433070866141736" bottom="0.35433070866141736" header="0.31496062992125984" footer="0.31496062992125984"/>
  <pageSetup paperSize="9" scale="74" fitToHeight="0" orientation="portrait" r:id="rId1"/>
  <headerFooter>
    <oddFooter>&amp;RPage &amp;P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84" id="{329CB408-6FE1-4279-B594-65BFA4ABBA3E}">
            <xm:f>WORKDAY(C16,-4,'List Formulas'!#REF!)&lt;C6</xm:f>
            <x14:dxf>
              <font>
                <color rgb="FFFF0000"/>
              </font>
            </x14:dxf>
          </x14:cfRule>
          <xm:sqref>E6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3BA2FF82-584B-469B-9D72-E780BF7BCB38}">
          <x14:formula1>
            <xm:f>'List Formulas'!$C$2:$C$5</xm:f>
          </x14:formula1>
          <xm:sqref>C5</xm:sqref>
        </x14:dataValidation>
        <x14:dataValidation type="list" allowBlank="1" showInputMessage="1" showErrorMessage="1" xr:uid="{5D607E0A-2C63-4CC3-9C9B-8F7CFB7AB265}">
          <x14:formula1>
            <xm:f>'List Formulas'!$D$2:$D$4</xm:f>
          </x14:formula1>
          <xm:sqref>C11</xm:sqref>
        </x14:dataValidation>
        <x14:dataValidation type="list" allowBlank="1" showInputMessage="1" showErrorMessage="1" xr:uid="{2C78B43F-FF1E-40B2-BE8B-9245F5229D72}">
          <x14:formula1>
            <xm:f>'List Formulas'!$H$2:$H$4</xm:f>
          </x14:formula1>
          <xm:sqref>C53</xm:sqref>
        </x14:dataValidation>
        <x14:dataValidation type="list" allowBlank="1" showInputMessage="1" showErrorMessage="1" xr:uid="{6A9D911D-9CF6-4D44-92F1-10D86A5A2FDD}">
          <x14:formula1>
            <xm:f>'List Formulas'!$K$2:$K$5</xm:f>
          </x14:formula1>
          <xm:sqref>C57</xm:sqref>
        </x14:dataValidation>
        <x14:dataValidation type="list" allowBlank="1" showInputMessage="1" showErrorMessage="1" xr:uid="{11604694-78AA-4465-BEDD-D46FD8F21F10}">
          <x14:formula1>
            <xm:f>'List Formulas'!#REF!</xm:f>
          </x14:formula1>
          <xm:sqref>C54 C56</xm:sqref>
        </x14:dataValidation>
        <x14:dataValidation type="list" allowBlank="1" showInputMessage="1" showErrorMessage="1" xr:uid="{7797F2D6-DA4D-425F-8657-5D5C316E1CA5}">
          <x14:formula1>
            <xm:f>'List Formulas'!$E$2:$E$4</xm:f>
          </x14:formula1>
          <xm:sqref>C22</xm:sqref>
        </x14:dataValidation>
        <x14:dataValidation type="list" allowBlank="1" showInputMessage="1" showErrorMessage="1" xr:uid="{BBBC3265-C719-4E4A-93AD-8AF4C998F87D}">
          <x14:formula1>
            <xm:f>'List Formulas'!$F$2:$F$7</xm:f>
          </x14:formula1>
          <xm:sqref>C33</xm:sqref>
        </x14:dataValidation>
        <x14:dataValidation type="list" allowBlank="1" showInputMessage="1" showErrorMessage="1" xr:uid="{F3B0545A-35AD-4983-A59B-DAFA5A314E4C}">
          <x14:formula1>
            <xm:f>'List Formulas'!$G$2:$G$6</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852B-8D7B-4E55-A584-032A255FDA75}">
  <dimension ref="A1:K25"/>
  <sheetViews>
    <sheetView zoomScaleNormal="100" workbookViewId="0">
      <selection activeCell="F6" sqref="F6"/>
    </sheetView>
  </sheetViews>
  <sheetFormatPr defaultColWidth="8.7265625" defaultRowHeight="12.5" x14ac:dyDescent="0.25"/>
  <cols>
    <col min="1" max="2" width="24.81640625" style="1" customWidth="1"/>
    <col min="3" max="3" width="21.1796875" style="2" bestFit="1" customWidth="1"/>
    <col min="4" max="5" width="13.08984375" style="2" bestFit="1" customWidth="1"/>
    <col min="6" max="7" width="23.26953125" style="2" bestFit="1" customWidth="1"/>
    <col min="8" max="8" width="13.08984375" style="2" bestFit="1" customWidth="1"/>
    <col min="9" max="9" width="28.1796875" style="2" bestFit="1" customWidth="1"/>
    <col min="10" max="11" width="13.08984375" style="2" bestFit="1" customWidth="1"/>
    <col min="12" max="16384" width="8.7265625" style="2"/>
  </cols>
  <sheetData>
    <row r="1" spans="1:11" ht="12.75" customHeight="1" x14ac:dyDescent="0.3">
      <c r="A1" s="9" t="s">
        <v>45</v>
      </c>
      <c r="B1" s="10"/>
      <c r="C1" s="62" t="s">
        <v>91</v>
      </c>
      <c r="D1" s="62" t="s">
        <v>92</v>
      </c>
      <c r="E1" s="62" t="s">
        <v>110</v>
      </c>
      <c r="F1" s="62" t="s">
        <v>174</v>
      </c>
      <c r="G1" s="62" t="s">
        <v>182</v>
      </c>
      <c r="H1" s="62" t="s">
        <v>163</v>
      </c>
      <c r="I1" s="62" t="s">
        <v>171</v>
      </c>
      <c r="J1" s="62" t="s">
        <v>172</v>
      </c>
      <c r="K1" s="62" t="s">
        <v>173</v>
      </c>
    </row>
    <row r="2" spans="1:11" x14ac:dyDescent="0.25">
      <c r="A2" s="11">
        <v>45658</v>
      </c>
      <c r="B2" s="60" t="s">
        <v>46</v>
      </c>
      <c r="C2" s="17" t="s">
        <v>15</v>
      </c>
      <c r="D2" s="17" t="s">
        <v>15</v>
      </c>
      <c r="E2" s="17" t="s">
        <v>15</v>
      </c>
      <c r="F2" s="2" t="s">
        <v>15</v>
      </c>
      <c r="G2" s="2" t="s">
        <v>15</v>
      </c>
      <c r="H2" s="17" t="s">
        <v>15</v>
      </c>
      <c r="I2" s="17" t="s">
        <v>15</v>
      </c>
      <c r="J2" s="17" t="s">
        <v>15</v>
      </c>
      <c r="K2" s="17" t="s">
        <v>15</v>
      </c>
    </row>
    <row r="3" spans="1:11" x14ac:dyDescent="0.25">
      <c r="A3" s="11">
        <v>45684</v>
      </c>
      <c r="B3" s="60" t="s">
        <v>47</v>
      </c>
      <c r="C3" s="17" t="s">
        <v>18</v>
      </c>
      <c r="D3" s="17" t="s">
        <v>12</v>
      </c>
      <c r="E3" s="17" t="s">
        <v>12</v>
      </c>
      <c r="F3" s="17" t="s">
        <v>136</v>
      </c>
      <c r="G3" s="17" t="s">
        <v>180</v>
      </c>
      <c r="H3" s="17" t="s">
        <v>12</v>
      </c>
      <c r="I3" s="17" t="s">
        <v>23</v>
      </c>
      <c r="J3" s="17" t="s">
        <v>62</v>
      </c>
      <c r="K3" s="17" t="s">
        <v>12</v>
      </c>
    </row>
    <row r="4" spans="1:11" x14ac:dyDescent="0.25">
      <c r="A4" s="11">
        <v>45765</v>
      </c>
      <c r="B4" s="60" t="s">
        <v>48</v>
      </c>
      <c r="C4" s="17" t="s">
        <v>36</v>
      </c>
      <c r="D4" s="17" t="s">
        <v>16</v>
      </c>
      <c r="E4" s="17" t="s">
        <v>16</v>
      </c>
      <c r="F4" s="17" t="s">
        <v>137</v>
      </c>
      <c r="G4" s="17" t="s">
        <v>183</v>
      </c>
      <c r="H4" s="17" t="s">
        <v>16</v>
      </c>
      <c r="I4" s="17" t="s">
        <v>24</v>
      </c>
      <c r="J4" s="17" t="s">
        <v>63</v>
      </c>
      <c r="K4" s="17" t="s">
        <v>16</v>
      </c>
    </row>
    <row r="5" spans="1:11" x14ac:dyDescent="0.25">
      <c r="A5" s="11">
        <v>45768</v>
      </c>
      <c r="B5" s="60" t="s">
        <v>49</v>
      </c>
      <c r="C5" s="17" t="s">
        <v>37</v>
      </c>
      <c r="D5" s="17"/>
      <c r="E5" s="17"/>
      <c r="F5" s="17" t="s">
        <v>22</v>
      </c>
      <c r="G5" s="17" t="s">
        <v>22</v>
      </c>
      <c r="H5" s="17"/>
      <c r="I5" s="17" t="s">
        <v>25</v>
      </c>
      <c r="J5" s="17"/>
      <c r="K5" s="17" t="s">
        <v>17</v>
      </c>
    </row>
    <row r="6" spans="1:11" x14ac:dyDescent="0.25">
      <c r="A6" s="11">
        <v>45772</v>
      </c>
      <c r="B6" s="60" t="s">
        <v>50</v>
      </c>
      <c r="C6" s="17"/>
      <c r="D6" s="17"/>
      <c r="E6" s="17"/>
      <c r="F6" s="17" t="s">
        <v>138</v>
      </c>
      <c r="G6" s="17" t="s">
        <v>138</v>
      </c>
      <c r="H6" s="17"/>
      <c r="I6" s="17" t="s">
        <v>26</v>
      </c>
      <c r="J6" s="17"/>
      <c r="K6" s="17"/>
    </row>
    <row r="7" spans="1:11" x14ac:dyDescent="0.25">
      <c r="A7" s="11">
        <v>45817</v>
      </c>
      <c r="B7" s="60" t="s">
        <v>51</v>
      </c>
      <c r="C7" s="17"/>
      <c r="D7" s="17"/>
      <c r="E7" s="17"/>
      <c r="F7" s="17" t="s">
        <v>139</v>
      </c>
      <c r="G7" s="17"/>
      <c r="H7" s="17"/>
      <c r="I7" s="17" t="s">
        <v>27</v>
      </c>
      <c r="J7" s="17"/>
      <c r="K7" s="17"/>
    </row>
    <row r="8" spans="1:11" x14ac:dyDescent="0.25">
      <c r="A8" s="11">
        <v>46016</v>
      </c>
      <c r="B8" s="60" t="s">
        <v>52</v>
      </c>
      <c r="C8" s="17"/>
      <c r="D8" s="17"/>
      <c r="E8" s="17"/>
      <c r="F8" s="17"/>
      <c r="G8" s="17"/>
      <c r="H8" s="17"/>
      <c r="I8" s="17" t="s">
        <v>28</v>
      </c>
      <c r="J8" s="17"/>
      <c r="K8" s="17"/>
    </row>
    <row r="9" spans="1:11" x14ac:dyDescent="0.25">
      <c r="A9" s="11">
        <v>46017</v>
      </c>
      <c r="B9" s="60" t="s">
        <v>53</v>
      </c>
      <c r="C9" s="17"/>
      <c r="D9" s="17"/>
      <c r="E9" s="17"/>
      <c r="F9" s="17"/>
      <c r="G9" s="17"/>
      <c r="H9" s="17"/>
      <c r="I9" s="17" t="s">
        <v>29</v>
      </c>
      <c r="J9" s="17"/>
      <c r="K9" s="17"/>
    </row>
    <row r="10" spans="1:11" x14ac:dyDescent="0.25">
      <c r="A10" s="12">
        <v>46023</v>
      </c>
      <c r="B10" s="61" t="s">
        <v>46</v>
      </c>
      <c r="C10" s="17"/>
      <c r="D10" s="17"/>
      <c r="E10" s="17"/>
      <c r="F10" s="17"/>
      <c r="G10" s="17"/>
      <c r="H10" s="17"/>
      <c r="I10" s="17" t="s">
        <v>22</v>
      </c>
      <c r="J10" s="17"/>
      <c r="K10" s="17"/>
    </row>
    <row r="11" spans="1:11" x14ac:dyDescent="0.25">
      <c r="A11" s="12">
        <v>46048</v>
      </c>
      <c r="B11" s="61" t="s">
        <v>47</v>
      </c>
      <c r="C11" s="17"/>
      <c r="D11" s="17"/>
      <c r="E11" s="17"/>
      <c r="F11" s="17"/>
      <c r="G11" s="17"/>
      <c r="H11" s="17"/>
      <c r="I11" s="17"/>
      <c r="J11" s="17"/>
      <c r="K11" s="17"/>
    </row>
    <row r="12" spans="1:11" x14ac:dyDescent="0.25">
      <c r="A12" s="12">
        <v>46115</v>
      </c>
      <c r="B12" s="61" t="s">
        <v>48</v>
      </c>
      <c r="C12" s="17"/>
      <c r="D12" s="17"/>
      <c r="E12" s="17"/>
      <c r="F12" s="17"/>
      <c r="G12" s="17"/>
      <c r="H12" s="17"/>
      <c r="I12" s="17"/>
      <c r="J12" s="17"/>
      <c r="K12" s="17"/>
    </row>
    <row r="13" spans="1:11" x14ac:dyDescent="0.25">
      <c r="A13" s="12">
        <v>46118</v>
      </c>
      <c r="B13" s="61" t="s">
        <v>49</v>
      </c>
      <c r="C13" s="17"/>
      <c r="D13" s="17"/>
      <c r="E13" s="17"/>
      <c r="F13" s="17"/>
      <c r="G13" s="17"/>
      <c r="H13" s="17"/>
      <c r="I13" s="17"/>
      <c r="J13" s="17"/>
      <c r="K13" s="17"/>
    </row>
    <row r="14" spans="1:11" x14ac:dyDescent="0.25">
      <c r="A14" s="12">
        <v>46137</v>
      </c>
      <c r="B14" s="61" t="s">
        <v>50</v>
      </c>
      <c r="C14" s="17"/>
      <c r="D14" s="17"/>
      <c r="E14" s="17"/>
      <c r="F14" s="17"/>
      <c r="G14" s="17"/>
      <c r="H14" s="17"/>
      <c r="I14" s="17"/>
      <c r="J14" s="17"/>
      <c r="K14" s="17"/>
    </row>
    <row r="15" spans="1:11" x14ac:dyDescent="0.25">
      <c r="A15" s="12">
        <v>46181</v>
      </c>
      <c r="B15" s="61" t="s">
        <v>51</v>
      </c>
      <c r="C15" s="17"/>
      <c r="D15" s="17"/>
      <c r="E15" s="17"/>
      <c r="F15" s="17"/>
      <c r="G15" s="17"/>
      <c r="H15" s="17"/>
      <c r="I15" s="17"/>
      <c r="J15" s="17"/>
      <c r="K15" s="17"/>
    </row>
    <row r="16" spans="1:11" x14ac:dyDescent="0.25">
      <c r="A16" s="12">
        <v>46381</v>
      </c>
      <c r="B16" s="61" t="s">
        <v>52</v>
      </c>
      <c r="C16" s="17"/>
      <c r="D16" s="17"/>
      <c r="E16" s="17"/>
      <c r="F16" s="17"/>
      <c r="G16" s="17"/>
      <c r="H16" s="17"/>
      <c r="I16" s="17"/>
      <c r="J16" s="17"/>
      <c r="K16" s="17"/>
    </row>
    <row r="17" spans="1:11" x14ac:dyDescent="0.25">
      <c r="A17" s="12">
        <v>46384</v>
      </c>
      <c r="B17" s="61" t="s">
        <v>53</v>
      </c>
      <c r="C17" s="17"/>
      <c r="D17" s="17"/>
      <c r="E17" s="17"/>
      <c r="F17" s="17"/>
      <c r="G17" s="17"/>
      <c r="H17" s="17"/>
      <c r="I17" s="17"/>
      <c r="J17" s="17"/>
      <c r="K17" s="17"/>
    </row>
    <row r="18" spans="1:11" x14ac:dyDescent="0.25">
      <c r="A18" s="11">
        <v>46388</v>
      </c>
      <c r="B18" s="60" t="s">
        <v>46</v>
      </c>
      <c r="C18" s="17"/>
      <c r="D18" s="17"/>
      <c r="E18" s="17"/>
      <c r="F18" s="17"/>
      <c r="G18" s="17"/>
      <c r="H18" s="17"/>
      <c r="I18" s="17"/>
      <c r="J18" s="17"/>
      <c r="K18" s="17"/>
    </row>
    <row r="19" spans="1:11" x14ac:dyDescent="0.25">
      <c r="A19" s="11">
        <v>46413</v>
      </c>
      <c r="B19" s="60" t="s">
        <v>47</v>
      </c>
      <c r="C19" s="17"/>
      <c r="D19" s="17"/>
      <c r="E19" s="17"/>
      <c r="F19" s="17"/>
      <c r="G19" s="17"/>
      <c r="H19" s="17"/>
      <c r="I19" s="17"/>
      <c r="J19" s="17"/>
      <c r="K19" s="17"/>
    </row>
    <row r="20" spans="1:11" x14ac:dyDescent="0.25">
      <c r="A20" s="11">
        <v>46472</v>
      </c>
      <c r="B20" s="60" t="s">
        <v>48</v>
      </c>
      <c r="C20" s="17"/>
      <c r="D20" s="17"/>
      <c r="E20" s="17"/>
      <c r="F20" s="17"/>
      <c r="G20" s="17"/>
      <c r="H20" s="17"/>
      <c r="I20" s="17"/>
      <c r="J20" s="17"/>
      <c r="K20" s="17"/>
    </row>
    <row r="21" spans="1:11" x14ac:dyDescent="0.25">
      <c r="A21" s="11">
        <v>46475</v>
      </c>
      <c r="B21" s="60" t="s">
        <v>49</v>
      </c>
      <c r="C21" s="17"/>
      <c r="D21" s="17"/>
      <c r="E21" s="17"/>
      <c r="F21" s="17"/>
      <c r="G21" s="17"/>
      <c r="H21" s="17"/>
      <c r="I21" s="17"/>
      <c r="J21" s="17"/>
      <c r="K21" s="17"/>
    </row>
    <row r="22" spans="1:11" x14ac:dyDescent="0.25">
      <c r="A22" s="11">
        <v>46502</v>
      </c>
      <c r="B22" s="60" t="s">
        <v>50</v>
      </c>
      <c r="C22" s="17"/>
      <c r="D22" s="17"/>
      <c r="E22" s="17"/>
      <c r="F22" s="17"/>
      <c r="G22" s="17"/>
      <c r="H22" s="17"/>
      <c r="I22" s="17"/>
      <c r="J22" s="17"/>
      <c r="K22" s="17"/>
    </row>
    <row r="23" spans="1:11" x14ac:dyDescent="0.25">
      <c r="A23" s="11">
        <v>46552</v>
      </c>
      <c r="B23" s="60" t="s">
        <v>51</v>
      </c>
      <c r="C23" s="17"/>
      <c r="D23" s="17"/>
      <c r="E23" s="17"/>
      <c r="F23" s="17"/>
      <c r="G23" s="17"/>
      <c r="H23" s="17"/>
      <c r="I23" s="17"/>
      <c r="J23" s="17"/>
      <c r="K23" s="17"/>
    </row>
    <row r="24" spans="1:11" x14ac:dyDescent="0.25">
      <c r="A24" s="11">
        <v>46748</v>
      </c>
      <c r="B24" s="60" t="s">
        <v>52</v>
      </c>
      <c r="C24" s="17"/>
      <c r="D24" s="17"/>
      <c r="E24" s="17"/>
      <c r="F24" s="17"/>
      <c r="G24" s="17"/>
      <c r="H24" s="17"/>
      <c r="I24" s="17"/>
      <c r="J24" s="17"/>
      <c r="K24" s="17"/>
    </row>
    <row r="25" spans="1:11" x14ac:dyDescent="0.25">
      <c r="A25" s="11">
        <v>46749</v>
      </c>
      <c r="B25" s="60" t="s">
        <v>53</v>
      </c>
      <c r="C25" s="17"/>
      <c r="D25" s="17"/>
      <c r="E25" s="17"/>
      <c r="F25" s="17"/>
      <c r="G25" s="17"/>
      <c r="H25" s="17"/>
      <c r="I25" s="17"/>
      <c r="J25" s="17"/>
      <c r="K2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E12692EC97534D877CACCFDC4FAB55" ma:contentTypeVersion="18" ma:contentTypeDescription="Create a new document." ma:contentTypeScope="" ma:versionID="3d9985fa0cb053c907119c3b08902ae7">
  <xsd:schema xmlns:xsd="http://www.w3.org/2001/XMLSchema" xmlns:xs="http://www.w3.org/2001/XMLSchema" xmlns:p="http://schemas.microsoft.com/office/2006/metadata/properties" xmlns:ns3="193da8a7-6a3b-4cc6-bfec-889c2ccba252" xmlns:ns4="c681f41a-39c6-42e5-9751-a5efd2d5609d" targetNamespace="http://schemas.microsoft.com/office/2006/metadata/properties" ma:root="true" ma:fieldsID="4f7d64763776e8998c1b0968f0e2cd7f" ns3:_="" ns4:_="">
    <xsd:import namespace="193da8a7-6a3b-4cc6-bfec-889c2ccba252"/>
    <xsd:import namespace="c681f41a-39c6-42e5-9751-a5efd2d560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da8a7-6a3b-4cc6-bfec-889c2ccba25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1f41a-39c6-42e5-9751-a5efd2d560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81f41a-39c6-42e5-9751-a5efd2d560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392B9-CA81-4B35-81B0-BC5A90380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da8a7-6a3b-4cc6-bfec-889c2ccba252"/>
    <ds:schemaRef ds:uri="c681f41a-39c6-42e5-9751-a5efd2d56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106437-0956-4885-B184-63F6F040E590}">
  <ds:schemaRefs>
    <ds:schemaRef ds:uri="http://purl.org/dc/terms/"/>
    <ds:schemaRef ds:uri="http://schemas.openxmlformats.org/package/2006/metadata/core-properties"/>
    <ds:schemaRef ds:uri="c681f41a-39c6-42e5-9751-a5efd2d5609d"/>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193da8a7-6a3b-4cc6-bfec-889c2ccba252"/>
    <ds:schemaRef ds:uri="http://www.w3.org/XML/1998/namespace"/>
  </ds:schemaRefs>
</ds:datastoreItem>
</file>

<file path=customXml/itemProps3.xml><?xml version="1.0" encoding="utf-8"?>
<ds:datastoreItem xmlns:ds="http://schemas.openxmlformats.org/officeDocument/2006/customXml" ds:itemID="{0000A7E6-AC5B-4FC1-A8CE-B4DCA64B192E}">
  <ds:schemaRefs>
    <ds:schemaRef ds:uri="http://schemas.microsoft.com/sharepoint/v3/contenttype/forms"/>
  </ds:schemaRefs>
</ds:datastoreItem>
</file>

<file path=docMetadata/LabelInfo.xml><?xml version="1.0" encoding="utf-8"?>
<clbl:labelList xmlns:clbl="http://schemas.microsoft.com/office/2020/mipLabelMetadata">
  <clbl:label id="{1d3586ef-eb45-42eb-be4b-1c30f6612ec6}" enabled="1" method="Privileged" siteId="{070c70e8-0d30-45bc-a508-96e7da4dd71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Equal Access Buyback</vt:lpstr>
      <vt:lpstr>List Formulas</vt:lpstr>
      <vt:lpstr>ASXHOLIDAYS</vt:lpstr>
      <vt:lpstr>NONSETTLEMENTDATES</vt:lpstr>
      <vt:lpstr>'Equal Access Buyback'!Print_Area</vt:lpstr>
      <vt:lpstr>'Equal Access Buyback'!Print_Titles</vt:lpstr>
    </vt:vector>
  </TitlesOfParts>
  <Company>ASX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Webb</dc:creator>
  <cp:lastModifiedBy>Julie Dang</cp:lastModifiedBy>
  <cp:lastPrinted>2013-12-10T22:02:32Z</cp:lastPrinted>
  <dcterms:created xsi:type="dcterms:W3CDTF">2013-10-16T00:15:02Z</dcterms:created>
  <dcterms:modified xsi:type="dcterms:W3CDTF">2025-12-30T02:50:37Z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0x0101003FE12692EC97534D877CACCFDC4FAB55</vt:lpwstr>
  </property>
</Properties>
</file>