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asxo-my.sharepoint.com/personal/julie_dang_asx_com_au/Documents/Documents/AMOs/AMO forms/2026/"/>
    </mc:Choice>
  </mc:AlternateContent>
  <xr:revisionPtr revIDLastSave="752" documentId="8_{AF74E7D1-9280-42C2-B686-8E67C443C67C}" xr6:coauthVersionLast="47" xr6:coauthVersionMax="47" xr10:uidLastSave="{EF2ED852-0298-4C45-87BD-25E7E2BCC401}"/>
  <bookViews>
    <workbookView xWindow="20550" yWindow="-16320" windowWidth="29040" windowHeight="15720" tabRatio="927" xr2:uid="{00000000-000D-0000-FFFF-FFFF00000000}"/>
  </bookViews>
  <sheets>
    <sheet name="Reorganisation of Capital" sheetId="1" r:id="rId1"/>
    <sheet name="List Formulas" sheetId="10" r:id="rId2"/>
  </sheets>
  <externalReferences>
    <externalReference r:id="rId3"/>
  </externalReferences>
  <definedNames>
    <definedName name="ASXHOLIDAYS">'[1]List Formulas'!$A:$A</definedName>
    <definedName name="ASXHOLS">'List Formulas'!$A$3:$A$1048576</definedName>
    <definedName name="ASXHOLS_INTEREST">'List Formulas'!$A$3:$A$1048576</definedName>
    <definedName name="HOLIDAYS">'List Formulas'!$A$3:$A$22</definedName>
    <definedName name="_xlnm.Print_Area" localSheetId="0">'Reorganisation of Capital'!$B$4:$E$58</definedName>
    <definedName name="_xlnm.Print_Titles" localSheetId="0">'Reorganisation of Capital'!$3:$4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1" l="1"/>
  <c r="C21" i="1"/>
  <c r="G21" i="1" s="1"/>
  <c r="F17" i="1"/>
  <c r="F18" i="1"/>
  <c r="B32" i="1"/>
  <c r="B31" i="1"/>
  <c r="B24" i="1"/>
  <c r="F32" i="1"/>
  <c r="F31" i="1"/>
  <c r="F20" i="1"/>
  <c r="G20" i="1"/>
  <c r="G19" i="1"/>
  <c r="G16" i="1"/>
  <c r="G17" i="1"/>
  <c r="F16" i="1"/>
  <c r="D37" i="1"/>
  <c r="D36" i="1"/>
  <c r="D55" i="1"/>
  <c r="D54" i="1"/>
  <c r="D43" i="1"/>
  <c r="D42" i="1"/>
  <c r="D41" i="1"/>
  <c r="D40" i="1"/>
  <c r="G18" i="1"/>
  <c r="E7" i="1"/>
  <c r="D33" i="1"/>
  <c r="D32" i="1"/>
  <c r="D50" i="1"/>
  <c r="D49" i="1"/>
  <c r="D48" i="1"/>
  <c r="D47" i="1"/>
  <c r="G22" i="1" l="1"/>
</calcChain>
</file>

<file path=xl/sharedStrings.xml><?xml version="1.0" encoding="utf-8"?>
<sst xmlns="http://schemas.openxmlformats.org/spreadsheetml/2006/main" count="240" uniqueCount="174">
  <si>
    <t>Question</t>
  </si>
  <si>
    <t>Answer</t>
  </si>
  <si>
    <t>Notification Type</t>
  </si>
  <si>
    <t>For ASX to confirm:</t>
  </si>
  <si>
    <t>yes</t>
  </si>
  <si>
    <t>Issuer Code</t>
  </si>
  <si>
    <t>Name of Issuer</t>
  </si>
  <si>
    <t>Notes</t>
  </si>
  <si>
    <t>Y / N</t>
  </si>
  <si>
    <t>$</t>
  </si>
  <si>
    <t>Condition Type</t>
  </si>
  <si>
    <t>Condition Determination Date</t>
  </si>
  <si>
    <t>Has the Condition been met?</t>
  </si>
  <si>
    <t>Comments about the condition</t>
  </si>
  <si>
    <t>Estimated or Actual</t>
  </si>
  <si>
    <t>corporate action id</t>
  </si>
  <si>
    <t xml:space="preserve">Please provide the amount in the primary currency. </t>
  </si>
  <si>
    <t xml:space="preserve">An estimate is only permitted in the case of units of trusts, units of ETFs and preference +securities.  </t>
  </si>
  <si>
    <t>Is the ordinary dividend/distribution estimated at this time</t>
  </si>
  <si>
    <t>If estimated, date that actual ordinary amount will be announced</t>
  </si>
  <si>
    <t>Ordinary dividend/distribution amount per security (actual amount)</t>
  </si>
  <si>
    <t>Yes</t>
  </si>
  <si>
    <t>An estimate is only permitted in the case of units of trusts, units of ETFs and preference +securities.  If Yes, then answer questions 24 and 25</t>
  </si>
  <si>
    <t>Indicate if the date is an estimate or actual</t>
  </si>
  <si>
    <t>Select one condition type</t>
  </si>
  <si>
    <t>Mandatory</t>
  </si>
  <si>
    <t>Select</t>
  </si>
  <si>
    <t>No</t>
  </si>
  <si>
    <t>Actual</t>
  </si>
  <si>
    <t>TBA</t>
  </si>
  <si>
    <t>AMO Name:</t>
  </si>
  <si>
    <t>New Notification</t>
  </si>
  <si>
    <t>Text comment</t>
  </si>
  <si>
    <t>Optional - if available</t>
  </si>
  <si>
    <t>Optional - if applicable</t>
  </si>
  <si>
    <t>Other</t>
  </si>
  <si>
    <t>ASIC Lodgement - Court Order</t>
  </si>
  <si>
    <t>ACCC approval</t>
  </si>
  <si>
    <t>Court approval</t>
  </si>
  <si>
    <t>Class order</t>
  </si>
  <si>
    <t>FIRB - Foreign. Inv Review Board</t>
  </si>
  <si>
    <t>Shareholder approval</t>
  </si>
  <si>
    <t>ATO class ruling</t>
  </si>
  <si>
    <t>Estimate</t>
  </si>
  <si>
    <t>If the corporate action is conditional and subject to approvals, information is to be provided below. Satisfaction of conditions is a pre-requisite for CHESS support of a corporate action.   Advice regarding whether or not the condition has been met must be advised to ASX by no later than day 0 (i.e. announcement date) of the corporate action event.</t>
  </si>
  <si>
    <t>Date when the condition/s will be determined or approved</t>
  </si>
  <si>
    <t>Is the Date above estimated or actual?</t>
  </si>
  <si>
    <t>Complete all Mandatory fields</t>
  </si>
  <si>
    <t>Security Description</t>
  </si>
  <si>
    <t>Record Date</t>
  </si>
  <si>
    <t>Date of this notification (Before Day 0)</t>
  </si>
  <si>
    <t>Security Code subject of Reorganisation</t>
  </si>
  <si>
    <t>ISIN of security subject of Reorganisation</t>
  </si>
  <si>
    <t>Security holder meeting date</t>
  </si>
  <si>
    <t>Effective Date</t>
  </si>
  <si>
    <t>Day 0</t>
  </si>
  <si>
    <t>Issue Date</t>
  </si>
  <si>
    <t>Start of normal T+2 trading</t>
  </si>
  <si>
    <t>First settlement date of deferred trades and normal T+2 trades</t>
  </si>
  <si>
    <t>Last day of deferred trading on reorganised security (e.g ABCDA)</t>
  </si>
  <si>
    <t>Number of securities post the reorganisation</t>
  </si>
  <si>
    <t>Exercise price of options pre the reorganisation</t>
  </si>
  <si>
    <t>Exercise price of options post the reorganisation</t>
  </si>
  <si>
    <t>Paid up amount pre the reorganisation</t>
  </si>
  <si>
    <t>Paid up amount post the reorganisation</t>
  </si>
  <si>
    <t>Unpaid up amount pre the reorganisation</t>
  </si>
  <si>
    <t>Unpaid up amount post the reorganisation</t>
  </si>
  <si>
    <t>Is the security a partly paid security?</t>
  </si>
  <si>
    <t>Consolidation</t>
  </si>
  <si>
    <t>Share Split</t>
  </si>
  <si>
    <t>Fractions rounding</t>
  </si>
  <si>
    <t>Fractions rounded up to the next whole number</t>
  </si>
  <si>
    <t>Fractions rounded down to the nearest whole number or fractions disregarded</t>
  </si>
  <si>
    <t>Fractions sold and proceeds distributed</t>
  </si>
  <si>
    <t>Fractions of 0.5 and over rounded up</t>
  </si>
  <si>
    <t>Fractions over 0.5 rounded up</t>
  </si>
  <si>
    <t>Please provide any further information applicable to this event</t>
  </si>
  <si>
    <t>Update Notification</t>
  </si>
  <si>
    <t>Cancellation Notification</t>
  </si>
  <si>
    <t>reorganisation security code (for deferred trading)</t>
  </si>
  <si>
    <t>reorganisation security ISIN</t>
  </si>
  <si>
    <t>reorganisation security description</t>
  </si>
  <si>
    <t>reorganisation security type</t>
  </si>
  <si>
    <t>Is the security a quoted option?</t>
  </si>
  <si>
    <t>Auto-calculated</t>
  </si>
  <si>
    <t>Last day for trading in the pre-reorganised securities</t>
  </si>
  <si>
    <t>Last day of trading on a pre-reorganised basis (e.g. ABC)
Business day before the Effective Date</t>
  </si>
  <si>
    <t xml:space="preserve">First day of deferred trading starts on reorganised security (e.g. ABCDA).  
The Effective Date is one business day before Record Date. </t>
  </si>
  <si>
    <t>First day of normal trading after the issue date on a post-reorganised basis (e.g. ABC)</t>
  </si>
  <si>
    <t>NOTE: A SEPARATE NOTIFICATION IS REQUIRED FOR EACH QUOTED SECURITY THAT IS THE SUBJECT OF A REORGANISATION BY AN ISSUER, AND ALL NOTIFICATIONS ARE TO BE SUBMITTED AT THE SAME TIME.</t>
  </si>
  <si>
    <t>Effective Date: 1 January 2026</t>
  </si>
  <si>
    <t>Notification of Reorganisation of Capital (Consolidation, Share Splits)  – Corporate Actions Service (ASX Settlement)</t>
  </si>
  <si>
    <t>Please use this form to notify ASX Settlement of an upcoming Reorganisation of Capital (Consolidation, Share Splits) for Approved Market Operators (AMOs). Complete all mandatory fields and provide supporting documentation as required. If you need assistance, refer to the Notes section next to each field or contact ALMONotifications@asx.com.au</t>
  </si>
  <si>
    <t>Ref</t>
  </si>
  <si>
    <t>R1</t>
  </si>
  <si>
    <t>R2</t>
  </si>
  <si>
    <t>R3</t>
  </si>
  <si>
    <t>R0</t>
  </si>
  <si>
    <t>Section 1: Security &amp; Issuer Details</t>
  </si>
  <si>
    <t>R4</t>
  </si>
  <si>
    <t>R5</t>
  </si>
  <si>
    <t>R6</t>
  </si>
  <si>
    <t>R7</t>
  </si>
  <si>
    <t>R8</t>
  </si>
  <si>
    <t>Section 2: Reorganisation Timetable</t>
  </si>
  <si>
    <t>Section 3: Impact on security details</t>
  </si>
  <si>
    <t>Section 4: Ratio details</t>
  </si>
  <si>
    <t>Section 5: Quoted Company Options (if applicable)</t>
  </si>
  <si>
    <t>Section 6: Quoted Partly Paid Security (if applicable)</t>
  </si>
  <si>
    <t>Section 7: Conditions</t>
  </si>
  <si>
    <t>AMO to provide ISIN if foreign issuer (non-AU ISIN)</t>
  </si>
  <si>
    <t>New / Update / Cancellation</t>
  </si>
  <si>
    <t>e.g., ABC</t>
  </si>
  <si>
    <t>e.g., AU0000001234</t>
  </si>
  <si>
    <t>e.g., ABC Corporation Ltd</t>
  </si>
  <si>
    <r>
      <t xml:space="preserve">Mandatory Question 
</t>
    </r>
    <r>
      <rPr>
        <b/>
        <sz val="9"/>
        <color theme="0"/>
        <rFont val="Arial"/>
        <family val="2"/>
      </rPr>
      <t>(i.e. minimum for data capture)</t>
    </r>
  </si>
  <si>
    <r>
      <t xml:space="preserve">Ordinary dividend/distribution </t>
    </r>
    <r>
      <rPr>
        <b/>
        <sz val="10"/>
        <color theme="1"/>
        <rFont val="Arial"/>
        <family val="2"/>
      </rPr>
      <t>estimated</t>
    </r>
    <r>
      <rPr>
        <sz val="10"/>
        <color theme="1"/>
        <rFont val="Arial"/>
        <family val="2"/>
      </rPr>
      <t xml:space="preserve"> amount per security</t>
    </r>
  </si>
  <si>
    <r>
      <t xml:space="preserve">Reason for </t>
    </r>
    <r>
      <rPr>
        <b/>
        <sz val="10"/>
        <rFont val="Arial"/>
        <family val="2"/>
      </rPr>
      <t>update</t>
    </r>
    <r>
      <rPr>
        <sz val="10"/>
        <rFont val="Arial"/>
        <family val="2"/>
      </rPr>
      <t xml:space="preserve"> to a previous notification</t>
    </r>
  </si>
  <si>
    <r>
      <t xml:space="preserve">Reason for </t>
    </r>
    <r>
      <rPr>
        <b/>
        <sz val="10"/>
        <rFont val="Arial"/>
        <family val="2"/>
      </rPr>
      <t>cancellation</t>
    </r>
    <r>
      <rPr>
        <sz val="10"/>
        <rFont val="Arial"/>
        <family val="2"/>
      </rPr>
      <t xml:space="preserve"> of corporate action</t>
    </r>
  </si>
  <si>
    <t>Type of Reconstruction</t>
  </si>
  <si>
    <t>ASX Non-Settlement Dates</t>
  </si>
  <si>
    <t>New Year’s Day</t>
  </si>
  <si>
    <t>Australia Day</t>
  </si>
  <si>
    <t>Good Friday</t>
  </si>
  <si>
    <t>Easter Monday</t>
  </si>
  <si>
    <t>ANZAC Day</t>
  </si>
  <si>
    <t>King's Birthday</t>
  </si>
  <si>
    <t>Christmas Day</t>
  </si>
  <si>
    <t>Boxing Day</t>
  </si>
  <si>
    <t>Question R1</t>
  </si>
  <si>
    <t>Question R3</t>
  </si>
  <si>
    <t>Question R20</t>
  </si>
  <si>
    <t>Question R21</t>
  </si>
  <si>
    <t>Question R24</t>
  </si>
  <si>
    <t>Question R29</t>
  </si>
  <si>
    <t>Question R30</t>
  </si>
  <si>
    <t>Question R32</t>
  </si>
  <si>
    <t>Question R33</t>
  </si>
  <si>
    <t>• Please select from the list the appropriate description of how fractions will be handled for the reconstruction event.  
• If the issuer does not have a rounding policy please choose “Fractions rounded down to the nearest whole number or fractions disregarded”.</t>
  </si>
  <si>
    <t>if Yes - then complete following questions. Repeat the questions if more than one condition</t>
  </si>
  <si>
    <t>Answer TBA if not yet known. Can provide an 'Update' to confirm if conditions have been met or not</t>
  </si>
  <si>
    <t>R9</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</si>
  <si>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</si>
  <si>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</si>
  <si>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</si>
  <si>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</si>
  <si>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</si>
  <si>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</si>
  <si>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</si>
  <si>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</si>
  <si>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</si>
  <si>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</si>
  <si>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</si>
  <si>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</si>
  <si>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</si>
  <si>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</si>
  <si>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</si>
  <si>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</si>
  <si>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</si>
  <si>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</si>
  <si>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</si>
  <si>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</si>
  <si>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</si>
  <si>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</si>
  <si>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</si>
  <si>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</si>
  <si>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</si>
  <si>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</si>
  <si>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</si>
  <si>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R37</t>
  </si>
  <si>
    <t>`</t>
  </si>
  <si>
    <t>Section 8: Comments</t>
  </si>
  <si>
    <t>TIMETABLE CHECK</t>
  </si>
  <si>
    <t>Is the reorganisation conditional (e.g. shareholder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</si>
</sst>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F800]dddd\,\ mmmm\ dd\,\ yyyy"/>
    <numFmt numFmtId="165" formatCode="[$-C09]dd\-mmm\-yy;@"/>
    <numFmt numFmtId="166" formatCode="&quot;$&quot;#,##0.00"/>
    <numFmt numFmtId="167" formatCode="[$-C09]dddd\,\ d\ mmmm\ yyyy;@"/>
    <numFmt numFmtId="168" formatCode="[$-C09]dd\-mmmm\-yyyy;@"/>
    <numFmt numFmtId="170" formatCode="&quot;$&quot;#,##0.0000"/>
  </numFmts>
  <fonts count="18" x14ac:knownFonts="1">
    <font>
      <sz val="10"/>
      <color theme="1"/>
      <name val="Arial"/>
      <family val="2"/>
    </font>
    <font>
      <sz val="10"/>
      <color theme="1"/>
      <name val="Arial"/>
      <family val="2"/>
    </font>
    <font>
      <b/>
      <sz val="10"/>
      <color theme="1"/>
      <name val="Arial"/>
      <family val="2"/>
    </font>
    <font>
      <sz val="10"/>
      <color rgb="FFFF0000"/>
      <name val="Arial"/>
      <family val="2"/>
    </font>
    <font>
      <sz val="10"/>
      <name val="Arial"/>
      <family val="2"/>
    </font>
    <font>
      <sz val="8"/>
      <name val="Arial"/>
      <family val="2"/>
    </font>
    <font>
      <b/>
      <u/>
      <sz val="10"/>
      <color theme="0"/>
      <name val="Arial"/>
      <family val="2"/>
    </font>
    <font>
      <sz val="10"/>
      <color rgb="FFEE0000"/>
      <name val="Arial"/>
      <family val="2"/>
    </font>
    <font>
      <b/>
      <sz val="12"/>
      <color theme="0"/>
      <name val="Arial"/>
      <family val="2"/>
    </font>
    <font>
      <sz val="12"/>
      <name val="Arial"/>
      <family val="2"/>
    </font>
    <font>
      <sz val="10"/>
      <color theme="0" tint="-0.499984740745262"/>
      <name val="Arial"/>
      <family val="2"/>
    </font>
    <font>
      <b/>
      <sz val="11"/>
      <color theme="0"/>
      <name val="Arial"/>
      <family val="2"/>
    </font>
    <font>
      <b/>
      <sz val="10"/>
      <color theme="0"/>
      <name val="Arial"/>
      <family val="2"/>
    </font>
    <font>
      <b/>
      <sz val="9"/>
      <color theme="0"/>
      <name val="Arial"/>
      <family val="2"/>
    </font>
    <font>
      <b/>
      <sz val="10"/>
      <name val="Arial"/>
      <family val="2"/>
    </font>
    <font>
      <sz val="10"/>
      <color theme="0"/>
      <name val="Arial"/>
      <family val="2"/>
    </font>
    <font>
      <b/>
      <sz val="14"/>
      <name val="Arial"/>
      <family val="2"/>
    </font>
    <font>
      <i/>
      <sz val="10"/>
      <name val="Arial"/>
      <family val="2"/>
    </font>
  </fonts>
  <fills count="1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3"/>
        <bgColor indexed="64"/>
      </patternFill>
    </fill>
    <fill>
      <patternFill patternType="solid">
        <fgColor indexed="13"/>
        <bgColor indexed="64"/>
      </patternFill>
    </fill>
    <fill>
      <patternFill patternType="solid">
        <fgColor theme="9" tint="0.79998168889431442"/>
        <bgColor indexed="64"/>
      </patternFill>
    </fill>
    <fill>
      <patternFill patternType="solid">
        <fgColor theme="1"/>
        <bgColor indexed="64"/>
      </patternFill>
    </fill>
    <fill>
      <patternFill patternType="solid">
        <fgColor theme="4" tint="-0.499984740745262"/>
        <bgColor indexed="64"/>
      </patternFill>
    </fill>
    <fill>
      <patternFill patternType="solid">
        <fgColor theme="2" tint="-9.9978637043366805E-2"/>
        <bgColor indexed="64"/>
      </patternFill>
    </fill>
    <fill>
      <patternFill patternType="solid">
        <fgColor rgb="FF0070C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249977111117893"/>
        <bgColor indexed="64"/>
      </patternFill>
    </fill>
  </fills>
  <borders count="19">
    <border>
      <left/>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diagonal/>
    </border>
    <border>
      <left style="thin">
        <color indexed="64"/>
      </left>
      <right/>
      <top style="hair">
        <color auto="1"/>
      </top>
      <bottom/>
      <diagonal/>
    </border>
    <border>
      <left/>
      <right style="hair">
        <color auto="1"/>
      </right>
      <top style="hair">
        <color auto="1"/>
      </top>
      <bottom/>
      <diagonal/>
    </border>
    <border>
      <left style="hair">
        <color auto="1"/>
      </left>
      <right style="thin">
        <color indexed="64"/>
      </right>
      <top style="hair">
        <color auto="1"/>
      </top>
      <bottom/>
      <diagonal/>
    </border>
    <border>
      <left style="medium">
        <color indexed="64"/>
      </left>
      <right/>
      <top style="medium">
        <color indexed="64"/>
      </top>
      <bottom/>
      <diagonal/>
    </border>
    <border>
      <left/>
      <right/>
      <top style="hair">
        <color auto="1"/>
      </top>
      <bottom/>
      <diagonal/>
    </border>
    <border>
      <left/>
      <right style="thin">
        <color indexed="64"/>
      </right>
      <top style="hair">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8">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165" fontId="4" fillId="0" borderId="0"/>
  </cellStyleXfs>
  <cellXfs count="101">
    <xf numFmtId="0" fontId="0" fillId="0" borderId="0" xfId="0"/>
    <xf numFmtId="0" fontId="0" fillId="0" borderId="0" xfId="0" applyAlignment="1">
      <alignment horizontal="center"/>
    </xf>
    <xf numFmtId="0" fontId="0" fillId="0" borderId="0" xfId="0" applyAlignment="1">
      <alignment horizontal="left"/>
    </xf>
    <xf numFmtId="0" fontId="2" fillId="2" borderId="0" xfId="0" applyFont="1" applyFill="1" applyAlignment="1">
      <alignment horizontal="left"/>
    </xf>
    <xf numFmtId="0" fontId="3" fillId="2" borderId="0" xfId="0" applyFont="1" applyFill="1" applyAlignment="1">
      <alignment horizontal="left"/>
    </xf>
    <xf numFmtId="0" fontId="3" fillId="0" borderId="0" xfId="0" applyFont="1" applyAlignment="1">
      <alignment horizontal="left"/>
    </xf>
    <xf numFmtId="0" fontId="4" fillId="2" borderId="0" xfId="0" applyFont="1" applyFill="1" applyAlignment="1">
      <alignment horizontal="left"/>
    </xf>
    <xf numFmtId="0" fontId="4" fillId="0" borderId="0" xfId="0" applyFont="1" applyAlignment="1">
      <alignment horizontal="left"/>
    </xf>
    <xf numFmtId="0" fontId="4" fillId="3" borderId="0" xfId="0" applyFont="1" applyFill="1" applyAlignment="1">
      <alignment horizontal="left"/>
    </xf>
    <xf numFmtId="0" fontId="7" fillId="2" borderId="0" xfId="0" applyFont="1" applyFill="1" applyAlignment="1">
      <alignment horizontal="left"/>
    </xf>
    <xf numFmtId="0" fontId="8" fillId="9" borderId="3" xfId="0" applyFont="1" applyFill="1" applyBorder="1" applyAlignment="1">
      <alignment horizontal="left"/>
    </xf>
    <xf numFmtId="0" fontId="0" fillId="0" borderId="3" xfId="0" applyBorder="1" applyAlignment="1">
      <alignment horizontal="left"/>
    </xf>
    <xf numFmtId="0" fontId="11" fillId="5" borderId="11" xfId="0" applyFont="1" applyFill="1" applyBorder="1" applyAlignment="1">
      <alignment horizontal="left"/>
    </xf>
    <xf numFmtId="0" fontId="4" fillId="2" borderId="3" xfId="0" applyFont="1" applyFill="1" applyBorder="1" applyAlignment="1">
      <alignment horizontal="left" wrapText="1"/>
    </xf>
    <xf numFmtId="0" fontId="0" fillId="9" borderId="3" xfId="0" applyFill="1" applyBorder="1" applyAlignment="1">
      <alignment horizontal="left"/>
    </xf>
    <xf numFmtId="0" fontId="0" fillId="9" borderId="3" xfId="0" applyFill="1" applyBorder="1" applyAlignment="1">
      <alignment horizontal="center"/>
    </xf>
    <xf numFmtId="0" fontId="0" fillId="2" borderId="0" xfId="0" applyFill="1" applyAlignment="1">
      <alignment horizontal="left"/>
    </xf>
    <xf numFmtId="0" fontId="12" fillId="11" borderId="5" xfId="0" applyFont="1" applyFill="1" applyBorder="1" applyAlignment="1">
      <alignment horizontal="center" wrapText="1"/>
    </xf>
    <xf numFmtId="0" fontId="11" fillId="11" borderId="6" xfId="0" applyFont="1" applyFill="1" applyBorder="1" applyAlignment="1">
      <alignment horizontal="left"/>
    </xf>
    <xf numFmtId="0" fontId="11" fillId="11" borderId="4" xfId="0" applyFont="1" applyFill="1" applyBorder="1" applyAlignment="1">
      <alignment horizontal="left"/>
    </xf>
    <xf numFmtId="0" fontId="12" fillId="11" borderId="4" xfId="0" applyFont="1" applyFill="1" applyBorder="1" applyAlignment="1">
      <alignment horizontal="center" wrapText="1"/>
    </xf>
    <xf numFmtId="0" fontId="11" fillId="11" borderId="7" xfId="0" applyFont="1" applyFill="1" applyBorder="1" applyAlignment="1">
      <alignment horizontal="left"/>
    </xf>
    <xf numFmtId="0" fontId="14" fillId="3" borderId="0" xfId="0" applyFont="1" applyFill="1" applyAlignment="1">
      <alignment horizontal="left" wrapText="1"/>
    </xf>
    <xf numFmtId="0" fontId="0" fillId="0" borderId="3" xfId="0" applyBorder="1" applyAlignment="1">
      <alignment horizontal="center"/>
    </xf>
    <xf numFmtId="0" fontId="0" fillId="2" borderId="3" xfId="0" applyFill="1" applyBorder="1" applyAlignment="1">
      <alignment horizontal="left"/>
    </xf>
    <xf numFmtId="166" fontId="4" fillId="0" borderId="3" xfId="7" applyNumberFormat="1" applyBorder="1" applyAlignment="1" applyProtection="1">
      <alignment horizontal="left"/>
      <protection locked="0"/>
    </xf>
    <xf numFmtId="0" fontId="0" fillId="2" borderId="3" xfId="0" applyFill="1" applyBorder="1" applyAlignment="1">
      <alignment horizontal="center"/>
    </xf>
    <xf numFmtId="0" fontId="0" fillId="2" borderId="3" xfId="1" applyFont="1" applyFill="1" applyBorder="1" applyAlignment="1">
      <alignment horizontal="left" wrapText="1"/>
    </xf>
    <xf numFmtId="167" fontId="4" fillId="6" borderId="3" xfId="7" applyNumberFormat="1" applyFill="1" applyBorder="1" applyAlignment="1" applyProtection="1">
      <alignment horizontal="left"/>
      <protection locked="0"/>
    </xf>
    <xf numFmtId="14" fontId="0" fillId="2" borderId="0" xfId="0" applyNumberFormat="1" applyFill="1" applyAlignment="1">
      <alignment horizontal="left"/>
    </xf>
    <xf numFmtId="0" fontId="0" fillId="2" borderId="12" xfId="1" applyFont="1" applyFill="1" applyBorder="1" applyAlignment="1">
      <alignment horizontal="left" wrapText="1"/>
    </xf>
    <xf numFmtId="0" fontId="4" fillId="2" borderId="13" xfId="0" applyFont="1" applyFill="1" applyBorder="1" applyAlignment="1">
      <alignment horizontal="left" wrapText="1"/>
    </xf>
    <xf numFmtId="0" fontId="12" fillId="11" borderId="12" xfId="0" applyFont="1" applyFill="1" applyBorder="1"/>
    <xf numFmtId="0" fontId="15" fillId="11" borderId="12" xfId="0" applyFont="1" applyFill="1" applyBorder="1"/>
    <xf numFmtId="0" fontId="12" fillId="11" borderId="13" xfId="0" applyFont="1" applyFill="1" applyBorder="1"/>
    <xf numFmtId="0" fontId="4" fillId="0" borderId="3" xfId="7" applyNumberFormat="1" applyBorder="1" applyAlignment="1" applyProtection="1">
      <alignment horizontal="left"/>
      <protection locked="0"/>
    </xf>
    <xf numFmtId="0" fontId="16" fillId="0" borderId="0" xfId="7" applyNumberFormat="1" applyFont="1" applyAlignment="1" applyProtection="1">
      <alignment horizontal="left" wrapText="1"/>
      <protection locked="0"/>
    </xf>
    <xf numFmtId="0" fontId="4" fillId="6" borderId="3" xfId="7" applyNumberFormat="1" applyFill="1" applyBorder="1" applyAlignment="1" applyProtection="1">
      <alignment horizontal="left"/>
      <protection locked="0"/>
    </xf>
    <xf numFmtId="0" fontId="0" fillId="2" borderId="3" xfId="0" applyFill="1" applyBorder="1" applyAlignment="1">
      <alignment horizontal="left" wrapText="1"/>
    </xf>
    <xf numFmtId="14" fontId="4" fillId="2" borderId="3" xfId="0" applyNumberFormat="1" applyFont="1" applyFill="1" applyBorder="1" applyAlignment="1">
      <alignment horizontal="left" wrapText="1"/>
    </xf>
    <xf numFmtId="0" fontId="15" fillId="2" borderId="0" xfId="0" applyFont="1" applyFill="1" applyAlignment="1">
      <alignment horizontal="left"/>
    </xf>
    <xf numFmtId="3" fontId="4" fillId="6" borderId="3" xfId="7" applyNumberFormat="1" applyFill="1" applyBorder="1" applyAlignment="1" applyProtection="1">
      <alignment horizontal="left"/>
      <protection locked="0"/>
    </xf>
    <xf numFmtId="0" fontId="0" fillId="4" borderId="3" xfId="0" applyFill="1" applyBorder="1" applyAlignment="1">
      <alignment horizontal="center"/>
    </xf>
    <xf numFmtId="0" fontId="0" fillId="4" borderId="3" xfId="0" applyFill="1" applyBorder="1" applyAlignment="1">
      <alignment horizontal="left" wrapText="1"/>
    </xf>
    <xf numFmtId="0" fontId="0" fillId="4" borderId="3" xfId="1" applyFont="1" applyFill="1" applyBorder="1" applyAlignment="1">
      <alignment horizontal="left"/>
    </xf>
    <xf numFmtId="0" fontId="0" fillId="4" borderId="0" xfId="0" applyFill="1" applyAlignment="1">
      <alignment horizontal="left"/>
    </xf>
    <xf numFmtId="0" fontId="7" fillId="4" borderId="0" xfId="0" applyFont="1" applyFill="1" applyAlignment="1">
      <alignment horizontal="left"/>
    </xf>
    <xf numFmtId="2" fontId="0" fillId="4" borderId="3" xfId="1" applyNumberFormat="1" applyFont="1" applyFill="1" applyBorder="1" applyAlignment="1">
      <alignment horizontal="left" wrapText="1"/>
    </xf>
    <xf numFmtId="0" fontId="3" fillId="4" borderId="3" xfId="0" applyFont="1" applyFill="1" applyBorder="1" applyAlignment="1">
      <alignment horizontal="center"/>
    </xf>
    <xf numFmtId="0" fontId="0" fillId="4" borderId="3" xfId="0" applyFill="1" applyBorder="1" applyAlignment="1">
      <alignment horizontal="left"/>
    </xf>
    <xf numFmtId="0" fontId="0" fillId="2" borderId="3" xfId="6" applyFont="1" applyFill="1" applyBorder="1" applyAlignment="1">
      <alignment horizontal="left" wrapText="1"/>
    </xf>
    <xf numFmtId="166" fontId="4" fillId="0" borderId="3" xfId="7" applyNumberFormat="1" applyBorder="1" applyAlignment="1" applyProtection="1">
      <alignment horizontal="left" wrapText="1"/>
      <protection locked="0"/>
    </xf>
    <xf numFmtId="0" fontId="4" fillId="2" borderId="3" xfId="0" applyFont="1" applyFill="1" applyBorder="1" applyAlignment="1">
      <alignment horizontal="center"/>
    </xf>
    <xf numFmtId="0" fontId="0" fillId="2" borderId="3" xfId="2" applyFont="1" applyFill="1" applyBorder="1" applyAlignment="1">
      <alignment horizontal="left" vertical="top" wrapText="1"/>
    </xf>
    <xf numFmtId="0" fontId="0" fillId="2" borderId="3" xfId="1" applyFont="1" applyFill="1" applyBorder="1" applyAlignment="1">
      <alignment horizontal="left" vertical="top" wrapText="1"/>
    </xf>
    <xf numFmtId="0" fontId="4" fillId="2" borderId="3" xfId="0" applyFont="1" applyFill="1" applyBorder="1" applyAlignment="1">
      <alignment horizontal="left"/>
    </xf>
    <xf numFmtId="0" fontId="12" fillId="11" borderId="9" xfId="0" applyFont="1" applyFill="1" applyBorder="1"/>
    <xf numFmtId="0" fontId="12" fillId="11" borderId="10" xfId="0" applyFont="1" applyFill="1" applyBorder="1"/>
    <xf numFmtId="0" fontId="4" fillId="0" borderId="3" xfId="0" applyFont="1" applyBorder="1" applyAlignment="1">
      <alignment horizontal="center"/>
    </xf>
    <xf numFmtId="0" fontId="4" fillId="2" borderId="3" xfId="1" applyFont="1" applyFill="1" applyBorder="1" applyAlignment="1">
      <alignment horizontal="left" wrapText="1"/>
    </xf>
    <xf numFmtId="0" fontId="4" fillId="0" borderId="3" xfId="0" applyFont="1" applyBorder="1" applyAlignment="1">
      <alignment horizontal="left" wrapText="1"/>
    </xf>
    <xf numFmtId="164" fontId="4" fillId="2" borderId="3" xfId="1" applyNumberFormat="1" applyFont="1" applyFill="1" applyBorder="1" applyAlignment="1">
      <alignment horizontal="left"/>
    </xf>
    <xf numFmtId="2" fontId="4" fillId="2" borderId="3" xfId="1" applyNumberFormat="1" applyFont="1" applyFill="1" applyBorder="1" applyAlignment="1">
      <alignment horizontal="left" wrapText="1"/>
    </xf>
    <xf numFmtId="0" fontId="4" fillId="0" borderId="3" xfId="0" applyFont="1" applyBorder="1" applyAlignment="1">
      <alignment horizontal="left"/>
    </xf>
    <xf numFmtId="0" fontId="4" fillId="2" borderId="3" xfId="4" applyFont="1" applyFill="1" applyBorder="1" applyAlignment="1">
      <alignment horizontal="left" wrapText="1"/>
    </xf>
    <xf numFmtId="168" fontId="4" fillId="2" borderId="3" xfId="0" applyNumberFormat="1" applyFont="1" applyFill="1" applyBorder="1" applyAlignment="1">
      <alignment horizontal="left" wrapText="1"/>
    </xf>
    <xf numFmtId="0" fontId="0" fillId="2" borderId="0" xfId="0" applyFill="1" applyAlignment="1">
      <alignment horizontal="center"/>
    </xf>
    <xf numFmtId="0" fontId="0" fillId="2" borderId="0" xfId="1" applyFont="1" applyFill="1" applyAlignment="1">
      <alignment horizontal="left"/>
    </xf>
    <xf numFmtId="0" fontId="0" fillId="2" borderId="0" xfId="1" applyFont="1" applyFill="1" applyAlignment="1">
      <alignment horizontal="left" wrapText="1"/>
    </xf>
    <xf numFmtId="2" fontId="0" fillId="2" borderId="0" xfId="1" applyNumberFormat="1" applyFont="1" applyFill="1" applyAlignment="1">
      <alignment horizontal="left" wrapText="1"/>
    </xf>
    <xf numFmtId="0" fontId="0" fillId="2" borderId="0" xfId="2" applyFont="1" applyFill="1" applyAlignment="1">
      <alignment horizontal="left" wrapText="1"/>
    </xf>
    <xf numFmtId="0" fontId="15" fillId="2" borderId="0" xfId="2" applyFont="1" applyFill="1" applyAlignment="1">
      <alignment horizontal="left" wrapText="1"/>
    </xf>
    <xf numFmtId="0" fontId="10" fillId="2" borderId="0" xfId="1" applyFont="1" applyFill="1" applyAlignment="1">
      <alignment horizontal="left" wrapText="1"/>
    </xf>
    <xf numFmtId="0" fontId="15" fillId="2" borderId="0" xfId="2" applyFont="1" applyFill="1" applyAlignment="1">
      <alignment horizontal="left"/>
    </xf>
    <xf numFmtId="164" fontId="12" fillId="8" borderId="8" xfId="0" applyNumberFormat="1" applyFont="1" applyFill="1" applyBorder="1" applyAlignment="1">
      <alignment horizontal="left"/>
    </xf>
    <xf numFmtId="0" fontId="6" fillId="8" borderId="18" xfId="0" applyFont="1" applyFill="1" applyBorder="1"/>
    <xf numFmtId="164" fontId="4" fillId="7" borderId="3" xfId="0" applyNumberFormat="1" applyFont="1" applyFill="1" applyBorder="1" applyAlignment="1">
      <alignment horizontal="left"/>
    </xf>
    <xf numFmtId="164" fontId="4" fillId="12" borderId="3" xfId="0" applyNumberFormat="1" applyFont="1" applyFill="1" applyBorder="1" applyAlignment="1">
      <alignment horizontal="left"/>
    </xf>
    <xf numFmtId="0" fontId="4" fillId="7" borderId="11" xfId="0" applyFont="1" applyFill="1" applyBorder="1" applyAlignment="1">
      <alignment horizontal="left"/>
    </xf>
    <xf numFmtId="0" fontId="4" fillId="12" borderId="11" xfId="0" applyFont="1" applyFill="1" applyBorder="1" applyAlignment="1">
      <alignment horizontal="left"/>
    </xf>
    <xf numFmtId="0" fontId="0" fillId="13" borderId="3" xfId="0" applyFill="1" applyBorder="1" applyAlignment="1">
      <alignment horizontal="left"/>
    </xf>
    <xf numFmtId="0" fontId="8" fillId="9" borderId="3" xfId="0" applyFont="1" applyFill="1" applyBorder="1" applyAlignment="1">
      <alignment horizontal="right"/>
    </xf>
    <xf numFmtId="0" fontId="0" fillId="10" borderId="1" xfId="0" applyFill="1" applyBorder="1" applyAlignment="1">
      <alignment horizontal="center"/>
    </xf>
    <xf numFmtId="0" fontId="0" fillId="10" borderId="16" xfId="0" applyFill="1" applyBorder="1" applyAlignment="1">
      <alignment horizontal="left" vertical="center" wrapText="1"/>
    </xf>
    <xf numFmtId="0" fontId="0" fillId="10" borderId="2" xfId="0" applyFill="1" applyBorder="1" applyAlignment="1">
      <alignment horizontal="left" vertical="center" wrapText="1"/>
    </xf>
    <xf numFmtId="0" fontId="0" fillId="10" borderId="17" xfId="0" applyFill="1" applyBorder="1" applyAlignment="1">
      <alignment horizontal="left" vertical="center" wrapText="1"/>
    </xf>
    <xf numFmtId="0" fontId="11" fillId="5" borderId="11" xfId="0" applyFont="1" applyFill="1" applyBorder="1" applyAlignment="1">
      <alignment horizontal="left"/>
    </xf>
    <xf numFmtId="0" fontId="11" fillId="5" borderId="13" xfId="0" applyFont="1" applyFill="1" applyBorder="1" applyAlignment="1">
      <alignment horizontal="left"/>
    </xf>
    <xf numFmtId="0" fontId="17" fillId="10" borderId="12" xfId="0" applyFont="1" applyFill="1" applyBorder="1" applyAlignment="1">
      <alignment horizontal="left" wrapText="1"/>
    </xf>
    <xf numFmtId="0" fontId="17" fillId="10" borderId="13" xfId="0" applyFont="1" applyFill="1" applyBorder="1" applyAlignment="1">
      <alignment horizontal="left" wrapText="1"/>
    </xf>
    <xf numFmtId="0" fontId="12" fillId="11" borderId="12" xfId="0" applyFont="1" applyFill="1" applyBorder="1" applyAlignment="1">
      <alignment horizontal="left"/>
    </xf>
    <xf numFmtId="0" fontId="12" fillId="11" borderId="13" xfId="0" applyFont="1" applyFill="1" applyBorder="1" applyAlignment="1">
      <alignment horizontal="left"/>
    </xf>
    <xf numFmtId="0" fontId="9" fillId="10" borderId="14" xfId="0" applyFont="1" applyFill="1" applyBorder="1" applyAlignment="1">
      <alignment horizontal="center" wrapText="1"/>
    </xf>
    <xf numFmtId="0" fontId="9" fillId="10" borderId="15" xfId="0" applyFont="1" applyFill="1" applyBorder="1" applyAlignment="1">
      <alignment horizontal="center" wrapText="1"/>
    </xf>
    <xf numFmtId="0" fontId="12" fillId="14" borderId="3" xfId="0" applyFont="1" applyFill="1" applyBorder="1" applyAlignment="1">
      <alignment horizontal="center" wrapText="1"/>
    </xf>
    <xf numFmtId="0" fontId="0" fillId="14" borderId="3" xfId="0" applyFill="1" applyBorder="1" applyAlignment="1">
      <alignment horizontal="left" wrapText="1"/>
    </xf>
    <xf numFmtId="0" fontId="3" fillId="2" borderId="3" xfId="0" applyFont="1" applyFill="1" applyBorder="1" applyAlignment="1">
      <alignment horizontal="left" wrapText="1"/>
    </xf>
    <xf numFmtId="0" fontId="7" fillId="2" borderId="3" xfId="0" applyFont="1" applyFill="1" applyBorder="1" applyAlignment="1">
      <alignment horizontal="left"/>
    </xf>
    <xf numFmtId="0" fontId="0" fillId="2" borderId="3" xfId="5" applyFont="1" applyFill="1" applyBorder="1" applyAlignment="1">
      <alignment horizontal="left" vertical="center" wrapText="1"/>
    </xf>
    <xf numFmtId="2" fontId="4" fillId="6" borderId="3" xfId="7" applyNumberFormat="1" applyFill="1" applyBorder="1" applyAlignment="1" applyProtection="1">
      <alignment horizontal="left"/>
      <protection locked="0"/>
    </xf>
    <xf numFmtId="170" fontId="4" fillId="6" borderId="3" xfId="7" applyNumberFormat="1" applyFill="1" applyBorder="1" applyAlignment="1" applyProtection="1">
      <alignment horizontal="left"/>
      <protection locked="0"/>
    </xf>
  </cellXfs>
  <cellStyles count="8">
    <cellStyle name="Normal" xfId="0" builtinId="0"/>
    <cellStyle name="Normal 2" xfId="7" xr:uid="{BC6FEBC7-6D8B-437A-AE4A-E9D53DC83249}"/>
    <cellStyle name="Normal 2 25 11" xfId="4" xr:uid="{00000000-0005-0000-0000-000001000000}"/>
    <cellStyle name="Normal 2 25 2" xfId="1" xr:uid="{00000000-0005-0000-0000-000002000000}"/>
    <cellStyle name="Normal 2 25 2 2 2 2 2 2 2" xfId="2" xr:uid="{00000000-0005-0000-0000-000003000000}"/>
    <cellStyle name="Normal 2 25 2 2 2 2 9 2" xfId="3" xr:uid="{00000000-0005-0000-0000-000004000000}"/>
    <cellStyle name="Normal 2 29" xfId="5" xr:uid="{00000000-0005-0000-0000-000005000000}"/>
    <cellStyle name="Normal 2 29 2 2 2 2 3" xfId="6" xr:uid="{00000000-0005-0000-0000-000006000000}"/>
  </cellStyles>
  <dxfs count="156">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theme="0"/>
        </patternFill>
      </fill>
    </dxf>
    <dxf>
      <font>
        <condense val="0"/>
        <extend val="0"/>
        <color auto="1"/>
      </font>
      <fill>
        <patternFill>
          <bgColor indexed="9"/>
        </patternFill>
      </fill>
    </dxf>
    <dxf>
      <fill>
        <patternFill>
          <bgColor theme="0"/>
        </patternFill>
      </fill>
    </dxf>
    <dxf>
      <font>
        <condense val="0"/>
        <extend val="0"/>
        <color auto="1"/>
      </font>
      <fill>
        <patternFill>
          <bgColor indexed="9"/>
        </patternFill>
      </fill>
    </dxf>
    <dxf>
      <fill>
        <patternFill>
          <bgColor theme="0"/>
        </patternFill>
      </fill>
    </dxf>
    <dxf>
      <font>
        <condense val="0"/>
        <extend val="0"/>
        <color auto="1"/>
      </font>
      <fill>
        <patternFill>
          <bgColor indexed="9"/>
        </patternFill>
      </fill>
    </dxf>
    <dxf>
      <fill>
        <patternFill>
          <bgColor theme="0"/>
        </patternFill>
      </fill>
    </dxf>
    <dxf>
      <font>
        <condense val="0"/>
        <extend val="0"/>
        <color auto="1"/>
      </font>
      <fill>
        <patternFill>
          <bgColor indexed="9"/>
        </patternFill>
      </fill>
    </dxf>
    <dxf>
      <fill>
        <patternFill>
          <bgColor theme="0"/>
        </patternFill>
      </fill>
    </dxf>
    <dxf>
      <font>
        <condense val="0"/>
        <extend val="0"/>
        <color auto="1"/>
      </font>
      <fill>
        <patternFill>
          <bgColor indexed="9"/>
        </patternFill>
      </fill>
    </dxf>
    <dxf>
      <fill>
        <patternFill>
          <bgColor theme="0"/>
        </patternFill>
      </fill>
    </dxf>
    <dxf>
      <font>
        <condense val="0"/>
        <extend val="0"/>
        <color auto="1"/>
      </font>
      <fill>
        <patternFill>
          <bgColor indexed="9"/>
        </patternFill>
      </fill>
    </dxf>
    <dxf>
      <fill>
        <patternFill>
          <bgColor theme="0"/>
        </patternFill>
      </fill>
    </dxf>
    <dxf>
      <font>
        <condense val="0"/>
        <extend val="0"/>
        <color auto="1"/>
      </font>
      <fill>
        <patternFill>
          <bgColor indexed="9"/>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ont>
        <color theme="0"/>
      </font>
    </dxf>
    <dxf>
      <font>
        <color theme="0"/>
      </font>
    </dxf>
    <dxf>
      <font>
        <condense val="0"/>
        <extend val="0"/>
        <color auto="1"/>
      </font>
      <fill>
        <patternFill>
          <bgColor theme="2" tint="-9.9948118533890809E-2"/>
        </patternFill>
      </fill>
    </dxf>
    <dxf>
      <fill>
        <patternFill>
          <bgColor theme="2" tint="-9.9948118533890809E-2"/>
        </patternFill>
      </fill>
    </dxf>
    <dxf>
      <font>
        <color rgb="FFFF0000"/>
      </font>
      <fill>
        <patternFill>
          <bgColor theme="0"/>
        </patternFill>
      </fill>
    </dxf>
    <dxf>
      <font>
        <color rgb="FFFF0000"/>
      </font>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FFFF00"/>
        </patternFill>
      </fill>
    </dxf>
    <dxf>
      <fill>
        <patternFill>
          <bgColor rgb="FFFFFF00"/>
        </patternFill>
      </fill>
    </dxf>
    <dxf>
      <font>
        <color theme="0" tint="-0.499984740745262"/>
      </font>
      <fill>
        <patternFill>
          <bgColor theme="0" tint="-0.14996795556505021"/>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rgb="FFFFFF00"/>
        </patternFill>
      </fill>
    </dxf>
    <dxf>
      <font>
        <color theme="0" tint="-0.499984740745262"/>
      </font>
      <fill>
        <patternFill>
          <bgColor theme="0" tint="-0.14996795556505021"/>
        </patternFill>
      </fill>
    </dxf>
    <dxf>
      <fill>
        <patternFill>
          <bgColor rgb="FFFFFF00"/>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rgb="FFFFFF00"/>
        </patternFill>
      </fill>
    </dxf>
    <dxf>
      <font>
        <color theme="0" tint="-0.499984740745262"/>
      </font>
      <fill>
        <patternFill>
          <bgColor theme="0" tint="-0.14996795556505021"/>
        </patternFill>
      </fill>
    </dxf>
    <dxf>
      <fill>
        <patternFill>
          <bgColor theme="0"/>
        </patternFill>
      </fill>
    </dxf>
    <dxf>
      <fill>
        <patternFill>
          <bgColor rgb="FFFFFF00"/>
        </patternFill>
      </fill>
    </dxf>
    <dxf>
      <fill>
        <patternFill>
          <bgColor rgb="FFFFFF00"/>
        </patternFill>
      </fill>
    </dxf>
    <dxf>
      <fill>
        <patternFill>
          <bgColor theme="0"/>
        </patternFill>
      </fill>
    </dxf>
    <dxf>
      <font>
        <condense val="0"/>
        <extend val="0"/>
        <color auto="1"/>
      </font>
      <fill>
        <patternFill>
          <bgColor indexed="9"/>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50899</xdr:colOff>
      <xdr:row>0</xdr:row>
      <xdr:rowOff>0</xdr:rowOff>
    </xdr:from>
    <xdr:to>
      <xdr:col>5</xdr:col>
      <xdr:colOff>1296765</xdr:colOff>
      <xdr:row>2</xdr:row>
      <xdr:rowOff>1</xdr:rowOff>
    </xdr:to>
    <xdr:pic>
      <xdr:nvPicPr>
        <xdr:cNvPr id="4" name="Picture 3">
          <a:extLst>
            <a:ext uri="{FF2B5EF4-FFF2-40B4-BE49-F238E27FC236}">
              <a16:creationId xmlns:a16="http://schemas.microsoft.com/office/drawing/2014/main" id="{9F977246-F00D-4E20-87EC-6139722AEBCC}"/>
            </a:ext>
          </a:extLst>
        </xdr:cNvPr>
        <xdr:cNvPicPr>
          <a:picLocks noChangeAspect="1"/>
        </xdr:cNvPicPr>
      </xdr:nvPicPr>
      <xdr:blipFill>
        <a:blip xmlns:r="http://schemas.openxmlformats.org/officeDocument/2006/relationships" r:embed="rId1"/>
        <a:stretch>
          <a:fillRect/>
        </a:stretch>
      </xdr:blipFill>
      <xdr:spPr>
        <a:xfrm>
          <a:off x="14247685" y="0"/>
          <a:ext cx="1245866" cy="6622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sxo-my.sharepoint.com/personal/julie_dang_asx_com_au/Documents/Notification%20of%20dividend_distribution%20v16%20(pending%20NSX%20review).xlsx" TargetMode="External"/><Relationship Id="rId1" Type="http://schemas.openxmlformats.org/officeDocument/2006/relationships/externalLinkPath" Target="/personal/julie_dang_asx_com_au/Documents/Documents/AMOs/Notification%20of%20dividend_distribution%20v16%20(pending%20NSX%20revi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vidend"/>
      <sheetName val="Special Dividend"/>
      <sheetName val="Scrip Dividend"/>
      <sheetName val="Supplementary NZD"/>
      <sheetName val="Multicurrency"/>
      <sheetName val="Interest Rate"/>
      <sheetName val="Other Tax Details"/>
      <sheetName val="List Formulas"/>
    </sheetNames>
    <sheetDataSet>
      <sheetData sheetId="0"/>
      <sheetData sheetId="1"/>
      <sheetData sheetId="2"/>
      <sheetData sheetId="3"/>
      <sheetData sheetId="4"/>
      <sheetData sheetId="5"/>
      <sheetData sheetId="6"/>
      <sheetData sheetId="7">
        <row r="1">
          <cell r="A1" t="str">
            <v>2025 Non-Settlement &amp; Non- Bus Days</v>
          </cell>
        </row>
        <row r="3">
          <cell r="A3">
            <v>45658</v>
          </cell>
        </row>
        <row r="4">
          <cell r="A4">
            <v>45684</v>
          </cell>
        </row>
        <row r="5">
          <cell r="A5">
            <v>45765</v>
          </cell>
        </row>
        <row r="6">
          <cell r="A6">
            <v>45768</v>
          </cell>
        </row>
        <row r="7">
          <cell r="A7">
            <v>45772</v>
          </cell>
        </row>
        <row r="8">
          <cell r="A8">
            <v>45817</v>
          </cell>
        </row>
        <row r="9">
          <cell r="A9">
            <v>46016</v>
          </cell>
        </row>
        <row r="10">
          <cell r="A10">
            <v>46017</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pageSetUpPr fitToPage="1"/>
  </sheetPr>
  <dimension ref="A1:BU180"/>
  <sheetViews>
    <sheetView tabSelected="1" zoomScale="85" zoomScaleNormal="85" workbookViewId="0">
      <pane ySplit="4" topLeftCell="A5" activePane="bottomLeft" state="frozen"/>
      <selection pane="bottomLeft" activeCell="C5" sqref="C5"/>
    </sheetView>
  </sheetViews>
  <sheetFormatPr defaultColWidth="8.7265625" defaultRowHeight="12.5" x14ac:dyDescent="0.25"/>
  <cols>
    <col min="1" max="1" width="5.54296875" style="1" customWidth="1"/>
    <col min="2" max="2" width="46" style="2" customWidth="1"/>
    <col min="3" max="3" width="28.7265625" style="2" customWidth="1"/>
    <col min="4" max="4" width="42.1796875" style="1" customWidth="1"/>
    <col min="5" max="5" width="80.81640625" style="2" customWidth="1"/>
    <col min="6" max="6" width="37.90625" style="16" customWidth="1"/>
    <col min="7" max="7" width="31.81640625" style="16" bestFit="1" customWidth="1"/>
    <col min="8" max="73" width="9.1796875" style="16" customWidth="1"/>
    <col min="74" max="16384" width="8.7265625" style="2"/>
  </cols>
  <sheetData>
    <row r="1" spans="1:11" ht="17.5" customHeight="1" x14ac:dyDescent="0.35">
      <c r="A1" s="10" t="s">
        <v>91</v>
      </c>
      <c r="B1" s="14"/>
      <c r="C1" s="14"/>
      <c r="D1" s="15"/>
      <c r="E1" s="81" t="s">
        <v>90</v>
      </c>
    </row>
    <row r="2" spans="1:11" ht="34" customHeight="1" x14ac:dyDescent="0.3">
      <c r="A2" s="83" t="s">
        <v>92</v>
      </c>
      <c r="B2" s="84"/>
      <c r="C2" s="84"/>
      <c r="D2" s="84"/>
      <c r="E2" s="85"/>
      <c r="F2" s="3"/>
    </row>
    <row r="3" spans="1:11" ht="36.75" customHeight="1" x14ac:dyDescent="0.35">
      <c r="A3" s="82"/>
      <c r="B3" s="92" t="s">
        <v>89</v>
      </c>
      <c r="C3" s="92"/>
      <c r="D3" s="92"/>
      <c r="E3" s="93"/>
      <c r="F3" s="3"/>
    </row>
    <row r="4" spans="1:11" ht="45.65" customHeight="1" x14ac:dyDescent="0.3">
      <c r="A4" s="17" t="s">
        <v>93</v>
      </c>
      <c r="B4" s="18" t="s">
        <v>0</v>
      </c>
      <c r="C4" s="19" t="s">
        <v>1</v>
      </c>
      <c r="D4" s="20" t="s">
        <v>115</v>
      </c>
      <c r="E4" s="21" t="s">
        <v>7</v>
      </c>
      <c r="F4" s="22" t="s">
        <v>47</v>
      </c>
    </row>
    <row r="5" spans="1:11" ht="18" customHeight="1" x14ac:dyDescent="0.25">
      <c r="A5" s="23" t="s">
        <v>97</v>
      </c>
      <c r="B5" s="24" t="s">
        <v>30</v>
      </c>
      <c r="C5" s="37"/>
      <c r="D5" s="23" t="s">
        <v>25</v>
      </c>
      <c r="E5" s="11"/>
    </row>
    <row r="6" spans="1:11" s="16" customFormat="1" ht="20" customHeight="1" x14ac:dyDescent="0.25">
      <c r="A6" s="26" t="s">
        <v>94</v>
      </c>
      <c r="B6" s="24" t="s">
        <v>2</v>
      </c>
      <c r="C6" s="25" t="s">
        <v>26</v>
      </c>
      <c r="D6" s="23" t="s">
        <v>25</v>
      </c>
      <c r="E6" s="13" t="s">
        <v>111</v>
      </c>
    </row>
    <row r="7" spans="1:11" s="16" customFormat="1" ht="17.5" customHeight="1" x14ac:dyDescent="0.25">
      <c r="A7" s="26" t="s">
        <v>95</v>
      </c>
      <c r="B7" s="27" t="s">
        <v>50</v>
      </c>
      <c r="C7" s="28"/>
      <c r="D7" s="23" t="s">
        <v>25</v>
      </c>
      <c r="E7" s="13" t="str">
        <f>IF(C19="","",IF(WORKDAY(C19,-4,'List Formulas'!A3:A10)&gt;=C7,"Day 0","Check Day 0. Based on Record Date, minimum notification date is "&amp;TEXT((WORKDAY(C19,-4,'List Formulas'!A3:A10)),"dd mmm yyyy.")&amp; " Contact ASX for any assistance."))</f>
        <v/>
      </c>
      <c r="F7" s="29"/>
    </row>
    <row r="8" spans="1:11" s="16" customFormat="1" ht="17.5" customHeight="1" x14ac:dyDescent="0.25">
      <c r="A8" s="26" t="s">
        <v>96</v>
      </c>
      <c r="B8" s="30" t="s">
        <v>119</v>
      </c>
      <c r="C8" s="25" t="s">
        <v>26</v>
      </c>
      <c r="D8" s="23" t="s">
        <v>25</v>
      </c>
      <c r="E8" s="31"/>
      <c r="F8" s="29"/>
    </row>
    <row r="9" spans="1:11" ht="13" x14ac:dyDescent="0.3">
      <c r="A9" s="32" t="s">
        <v>98</v>
      </c>
      <c r="B9" s="32"/>
      <c r="C9" s="32"/>
      <c r="D9" s="33"/>
      <c r="E9" s="34"/>
    </row>
    <row r="10" spans="1:11" s="16" customFormat="1" ht="16.5" customHeight="1" x14ac:dyDescent="0.25">
      <c r="A10" s="26" t="s">
        <v>99</v>
      </c>
      <c r="B10" s="27" t="s">
        <v>51</v>
      </c>
      <c r="C10" s="28"/>
      <c r="D10" s="23" t="s">
        <v>25</v>
      </c>
      <c r="E10" s="24" t="s">
        <v>112</v>
      </c>
    </row>
    <row r="11" spans="1:11" s="16" customFormat="1" ht="16.5" customHeight="1" x14ac:dyDescent="0.25">
      <c r="A11" s="26" t="s">
        <v>100</v>
      </c>
      <c r="B11" s="27" t="s">
        <v>52</v>
      </c>
      <c r="C11" s="28"/>
      <c r="D11" s="23" t="s">
        <v>25</v>
      </c>
      <c r="E11" s="24" t="s">
        <v>113</v>
      </c>
    </row>
    <row r="12" spans="1:11" s="16" customFormat="1" ht="16.5" customHeight="1" x14ac:dyDescent="0.4">
      <c r="A12" s="26" t="s">
        <v>101</v>
      </c>
      <c r="B12" s="27" t="s">
        <v>48</v>
      </c>
      <c r="C12" s="28"/>
      <c r="D12" s="23" t="s">
        <v>25</v>
      </c>
      <c r="E12" s="35" t="s">
        <v>170</v>
      </c>
      <c r="F12" s="36"/>
    </row>
    <row r="13" spans="1:11" s="16" customFormat="1" ht="16.5" customHeight="1" x14ac:dyDescent="0.25">
      <c r="A13" s="26" t="s">
        <v>102</v>
      </c>
      <c r="B13" s="27" t="s">
        <v>5</v>
      </c>
      <c r="C13" s="28"/>
      <c r="D13" s="23" t="s">
        <v>25</v>
      </c>
      <c r="E13" s="24" t="s">
        <v>112</v>
      </c>
    </row>
    <row r="14" spans="1:11" s="16" customFormat="1" ht="16.5" customHeight="1" x14ac:dyDescent="0.25">
      <c r="A14" s="26" t="s">
        <v>103</v>
      </c>
      <c r="B14" s="27" t="s">
        <v>6</v>
      </c>
      <c r="C14" s="28"/>
      <c r="D14" s="23" t="s">
        <v>25</v>
      </c>
      <c r="E14" s="24" t="s">
        <v>114</v>
      </c>
    </row>
    <row r="15" spans="1:11" ht="13" x14ac:dyDescent="0.3">
      <c r="A15" s="32" t="s">
        <v>104</v>
      </c>
      <c r="B15" s="32"/>
      <c r="C15" s="32"/>
      <c r="D15" s="33"/>
      <c r="E15" s="34"/>
      <c r="F15" s="94" t="s">
        <v>172</v>
      </c>
      <c r="G15" s="95"/>
      <c r="H15" s="9"/>
      <c r="I15" s="9"/>
      <c r="J15" s="9"/>
      <c r="K15" s="9"/>
    </row>
    <row r="16" spans="1:11" s="16" customFormat="1" ht="24" customHeight="1" x14ac:dyDescent="0.25">
      <c r="A16" s="26" t="s">
        <v>141</v>
      </c>
      <c r="B16" s="38" t="s">
        <v>53</v>
      </c>
      <c r="C16" s="28"/>
      <c r="D16" s="23" t="s">
        <v>25</v>
      </c>
      <c r="E16" s="13" t="s">
        <v>55</v>
      </c>
      <c r="F16" s="96" t="str">
        <f>IF(C18="","",IF(C16&gt;C18,"Securityholder meeting date should take place prior to Effective Date",""))</f>
        <v/>
      </c>
      <c r="G16" s="97" t="str">
        <f t="shared" ref="G16:G22" si="0">IF(C16="","",IF(WEEKDAY(C16)=7,"SATURDAY-NON-BUS/SETTLEMENT",IF(WEEKDAY(C16)=1,"SUNDAY-NON-BUS/SETTLEMENT",IF(VLOOKUP(C16,ASXHOLS_INTEREST,1,FALSE)=C16,"NON-BUS/SETTLEMENT",""))))</f>
        <v/>
      </c>
      <c r="H16" s="9"/>
      <c r="I16" s="9"/>
      <c r="J16" s="9"/>
      <c r="K16" s="9"/>
    </row>
    <row r="17" spans="1:11" s="16" customFormat="1" ht="24" customHeight="1" x14ac:dyDescent="0.25">
      <c r="A17" s="26" t="s">
        <v>142</v>
      </c>
      <c r="B17" s="38" t="s">
        <v>85</v>
      </c>
      <c r="C17" s="28"/>
      <c r="D17" s="23" t="s">
        <v>25</v>
      </c>
      <c r="E17" s="13" t="s">
        <v>86</v>
      </c>
      <c r="F17" s="96" t="str">
        <f>IF(C18="","",IF(WORKDAY(C18,-1,ASXHOLS)=C17,"","Non-compliant dates. Check the Date or Effective Date"))</f>
        <v/>
      </c>
      <c r="G17" s="97" t="str">
        <f t="shared" si="0"/>
        <v/>
      </c>
      <c r="H17" s="9"/>
      <c r="I17" s="9"/>
      <c r="J17" s="9"/>
      <c r="K17" s="9"/>
    </row>
    <row r="18" spans="1:11" s="16" customFormat="1" ht="24" customHeight="1" x14ac:dyDescent="0.25">
      <c r="A18" s="26" t="s">
        <v>143</v>
      </c>
      <c r="B18" s="38" t="s">
        <v>54</v>
      </c>
      <c r="C18" s="28"/>
      <c r="D18" s="23" t="s">
        <v>25</v>
      </c>
      <c r="E18" s="39" t="s">
        <v>87</v>
      </c>
      <c r="F18" s="96" t="str">
        <f>IF(C19="","",IF(WORKDAY(C19,-1,ASXHOLS)=C18,"","Non-compliant dates. Check Effective Date or Record Date"))</f>
        <v/>
      </c>
      <c r="G18" s="97" t="str">
        <f t="shared" si="0"/>
        <v/>
      </c>
      <c r="H18" s="9"/>
      <c r="I18" s="9"/>
      <c r="J18" s="9"/>
      <c r="K18" s="9"/>
    </row>
    <row r="19" spans="1:11" s="16" customFormat="1" ht="24" customHeight="1" x14ac:dyDescent="0.25">
      <c r="A19" s="26" t="s">
        <v>144</v>
      </c>
      <c r="B19" s="38" t="s">
        <v>49</v>
      </c>
      <c r="C19" s="28"/>
      <c r="D19" s="23" t="s">
        <v>25</v>
      </c>
      <c r="E19" s="13"/>
      <c r="F19" s="24"/>
      <c r="G19" s="97" t="str">
        <f t="shared" si="0"/>
        <v/>
      </c>
      <c r="H19" s="9"/>
      <c r="I19" s="9"/>
      <c r="J19" s="9"/>
      <c r="K19" s="9"/>
    </row>
    <row r="20" spans="1:11" s="16" customFormat="1" ht="24" customHeight="1" x14ac:dyDescent="0.25">
      <c r="A20" s="26" t="s">
        <v>145</v>
      </c>
      <c r="B20" s="38" t="s">
        <v>56</v>
      </c>
      <c r="C20" s="28"/>
      <c r="D20" s="23" t="s">
        <v>25</v>
      </c>
      <c r="E20" s="13" t="s">
        <v>59</v>
      </c>
      <c r="F20" s="97" t="str">
        <f>IF(C20="","",IF(C19&gt;C20,"Issue Date must be greater than Record Date",""))</f>
        <v/>
      </c>
      <c r="G20" s="97" t="str">
        <f t="shared" si="0"/>
        <v/>
      </c>
      <c r="H20" s="9"/>
      <c r="I20" s="9"/>
      <c r="J20" s="9"/>
      <c r="K20" s="9"/>
    </row>
    <row r="21" spans="1:11" s="16" customFormat="1" ht="24" customHeight="1" x14ac:dyDescent="0.25">
      <c r="A21" s="26" t="s">
        <v>146</v>
      </c>
      <c r="B21" s="27" t="s">
        <v>57</v>
      </c>
      <c r="C21" s="28" t="str">
        <f>IF(C20="","",WORKDAY(C20,1,ASXHOLS))</f>
        <v/>
      </c>
      <c r="D21" s="23" t="s">
        <v>84</v>
      </c>
      <c r="E21" s="24" t="s">
        <v>88</v>
      </c>
      <c r="F21" s="24"/>
      <c r="G21" s="97" t="str">
        <f t="shared" si="0"/>
        <v/>
      </c>
      <c r="H21" s="9"/>
      <c r="I21" s="9"/>
      <c r="J21" s="9"/>
      <c r="K21" s="9"/>
    </row>
    <row r="22" spans="1:11" s="16" customFormat="1" ht="24" customHeight="1" x14ac:dyDescent="0.25">
      <c r="A22" s="26" t="s">
        <v>147</v>
      </c>
      <c r="B22" s="38" t="s">
        <v>58</v>
      </c>
      <c r="C22" s="28" t="str">
        <f>IF(C20="","",WORKDAY(C20,3,ASXHOLS))</f>
        <v/>
      </c>
      <c r="D22" s="23" t="s">
        <v>84</v>
      </c>
      <c r="E22" s="38"/>
      <c r="F22" s="24"/>
      <c r="G22" s="97" t="str">
        <f t="shared" si="0"/>
        <v/>
      </c>
      <c r="H22" s="9"/>
      <c r="I22" s="9"/>
      <c r="J22" s="9"/>
      <c r="K22" s="9"/>
    </row>
    <row r="23" spans="1:11" s="40" customFormat="1" ht="13" x14ac:dyDescent="0.3">
      <c r="A23" s="32" t="s">
        <v>105</v>
      </c>
      <c r="B23" s="32"/>
      <c r="C23" s="32"/>
      <c r="D23" s="32"/>
      <c r="E23" s="34"/>
      <c r="G23" s="9"/>
      <c r="H23" s="9"/>
      <c r="I23" s="9"/>
      <c r="J23" s="9"/>
      <c r="K23" s="9"/>
    </row>
    <row r="24" spans="1:11" s="16" customFormat="1" ht="25" customHeight="1" x14ac:dyDescent="0.25">
      <c r="A24" s="26" t="s">
        <v>148</v>
      </c>
      <c r="B24" s="38" t="str">
        <f>IF(C8="Consolidation","Number of total securities pre-consolidation",IF(C8="Share Split","Number of total securities post-consolidation","Select Type of Reconstruction in R3"))</f>
        <v>Select Type of Reconstruction in R3</v>
      </c>
      <c r="C24" s="41"/>
      <c r="D24" s="23" t="s">
        <v>25</v>
      </c>
      <c r="E24" s="38"/>
      <c r="G24" s="9"/>
      <c r="H24" s="9"/>
      <c r="I24" s="9"/>
      <c r="J24" s="9"/>
      <c r="K24" s="9"/>
    </row>
    <row r="25" spans="1:11" s="16" customFormat="1" ht="22" customHeight="1" x14ac:dyDescent="0.25">
      <c r="A25" s="26" t="s">
        <v>149</v>
      </c>
      <c r="B25" s="38" t="s">
        <v>60</v>
      </c>
      <c r="C25" s="41"/>
      <c r="D25" s="26" t="s">
        <v>25</v>
      </c>
      <c r="E25" s="38"/>
      <c r="G25" s="9"/>
      <c r="H25" s="9"/>
      <c r="I25" s="9"/>
      <c r="J25" s="9"/>
      <c r="K25" s="9"/>
    </row>
    <row r="26" spans="1:11" s="16" customFormat="1" ht="13" x14ac:dyDescent="0.3">
      <c r="A26" s="32" t="s">
        <v>106</v>
      </c>
      <c r="B26" s="32"/>
      <c r="C26" s="32"/>
      <c r="D26" s="32"/>
      <c r="E26" s="34"/>
      <c r="G26" s="9"/>
      <c r="H26" s="9"/>
      <c r="I26" s="9"/>
      <c r="J26" s="9"/>
      <c r="K26" s="9"/>
    </row>
    <row r="27" spans="1:11" s="45" customFormat="1" ht="25" hidden="1" x14ac:dyDescent="0.25">
      <c r="A27" s="42">
        <v>22</v>
      </c>
      <c r="B27" s="43" t="s">
        <v>20</v>
      </c>
      <c r="C27" s="44" t="s">
        <v>9</v>
      </c>
      <c r="D27" s="42" t="s">
        <v>4</v>
      </c>
      <c r="E27" s="43" t="s">
        <v>16</v>
      </c>
      <c r="G27" s="46"/>
      <c r="H27" s="46"/>
      <c r="I27" s="46"/>
      <c r="J27" s="46"/>
      <c r="K27" s="46"/>
    </row>
    <row r="28" spans="1:11" s="45" customFormat="1" ht="25" hidden="1" x14ac:dyDescent="0.25">
      <c r="A28" s="42">
        <v>23</v>
      </c>
      <c r="B28" s="43" t="s">
        <v>18</v>
      </c>
      <c r="C28" s="47" t="s">
        <v>8</v>
      </c>
      <c r="D28" s="42" t="s">
        <v>4</v>
      </c>
      <c r="E28" s="43" t="s">
        <v>22</v>
      </c>
      <c r="G28" s="46"/>
      <c r="H28" s="46"/>
      <c r="I28" s="46"/>
      <c r="J28" s="46"/>
      <c r="K28" s="46"/>
    </row>
    <row r="29" spans="1:11" s="45" customFormat="1" ht="25.5" hidden="1" x14ac:dyDescent="0.25">
      <c r="A29" s="42">
        <v>24</v>
      </c>
      <c r="B29" s="43" t="s">
        <v>116</v>
      </c>
      <c r="C29" s="44" t="s">
        <v>9</v>
      </c>
      <c r="D29" s="42"/>
      <c r="E29" s="43" t="s">
        <v>17</v>
      </c>
      <c r="G29" s="46"/>
      <c r="H29" s="46"/>
      <c r="I29" s="46"/>
      <c r="J29" s="46"/>
      <c r="K29" s="46"/>
    </row>
    <row r="30" spans="1:11" s="45" customFormat="1" ht="25" hidden="1" x14ac:dyDescent="0.25">
      <c r="A30" s="42">
        <v>25</v>
      </c>
      <c r="B30" s="43" t="s">
        <v>19</v>
      </c>
      <c r="C30" s="44" t="s">
        <v>14</v>
      </c>
      <c r="D30" s="48"/>
      <c r="E30" s="49" t="s">
        <v>23</v>
      </c>
      <c r="G30" s="46"/>
      <c r="H30" s="46"/>
      <c r="I30" s="46"/>
      <c r="J30" s="46"/>
      <c r="K30" s="46"/>
    </row>
    <row r="31" spans="1:11" s="16" customFormat="1" ht="32.5" customHeight="1" x14ac:dyDescent="0.25">
      <c r="A31" s="26" t="s">
        <v>150</v>
      </c>
      <c r="B31" s="98" t="str">
        <f>IF(C8="Consolidation","Every '____' securities will be consolidated (pre-consolidation)",IF(C8="Share Split","Every '____' securities will be split (pre-split)","Select Type of Reconstruction in R3"))</f>
        <v>Select Type of Reconstruction in R3</v>
      </c>
      <c r="C31" s="99"/>
      <c r="D31" s="26" t="s">
        <v>25</v>
      </c>
      <c r="E31" s="24"/>
      <c r="F31" s="9" t="str">
        <f>IF(C8="Share Split",IF(C31&gt;C32,"Check Split Ratio",""),"")</f>
        <v/>
      </c>
      <c r="G31" s="9"/>
      <c r="H31" s="9"/>
      <c r="I31" s="9"/>
      <c r="J31" s="9"/>
      <c r="K31" s="9"/>
    </row>
    <row r="32" spans="1:11" s="16" customFormat="1" ht="32" customHeight="1" x14ac:dyDescent="0.25">
      <c r="A32" s="26" t="s">
        <v>151</v>
      </c>
      <c r="B32" s="98" t="str">
        <f>IF(C8="Consolidation","into '____' securities (post-consolidation)",IF(C8="Share Split","into '____' securities (post-split)","Select Type of Reconstruction in R3"))</f>
        <v>Select Type of Reconstruction in R3</v>
      </c>
      <c r="C32" s="99"/>
      <c r="D32" s="26" t="str">
        <f>IF($C$31="No","Not Required","Mandatory")</f>
        <v>Mandatory</v>
      </c>
      <c r="E32" s="24"/>
      <c r="F32" s="9" t="str">
        <f>IF(C8="Consolidation",IF(C31&lt;C32,"Check Consolidation Ratio",""),"")</f>
        <v/>
      </c>
    </row>
    <row r="33" spans="1:73" s="16" customFormat="1" ht="56" customHeight="1" x14ac:dyDescent="0.25">
      <c r="A33" s="26" t="s">
        <v>152</v>
      </c>
      <c r="B33" s="50" t="s">
        <v>70</v>
      </c>
      <c r="C33" s="51" t="s">
        <v>26</v>
      </c>
      <c r="D33" s="26" t="str">
        <f>IF($C$31="No","Not Required","Mandatory")</f>
        <v>Mandatory</v>
      </c>
      <c r="E33" s="38" t="s">
        <v>138</v>
      </c>
    </row>
    <row r="34" spans="1:73" s="5" customFormat="1" ht="13" x14ac:dyDescent="0.3">
      <c r="A34" s="32" t="s">
        <v>107</v>
      </c>
      <c r="B34" s="32"/>
      <c r="C34" s="32"/>
      <c r="D34" s="32"/>
      <c r="E34" s="3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row>
    <row r="35" spans="1:73" s="16" customFormat="1" ht="15.5" customHeight="1" x14ac:dyDescent="0.25">
      <c r="A35" s="52" t="s">
        <v>153</v>
      </c>
      <c r="B35" s="13" t="s">
        <v>83</v>
      </c>
      <c r="C35" s="25" t="s">
        <v>26</v>
      </c>
      <c r="D35" s="26" t="s">
        <v>25</v>
      </c>
      <c r="E35" s="13"/>
    </row>
    <row r="36" spans="1:73" s="16" customFormat="1" ht="15.5" customHeight="1" x14ac:dyDescent="0.25">
      <c r="A36" s="52" t="s">
        <v>154</v>
      </c>
      <c r="B36" s="53" t="s">
        <v>61</v>
      </c>
      <c r="C36" s="100"/>
      <c r="D36" s="26" t="str">
        <f>IF($C$35="No","Not Required","Mandatory")</f>
        <v>Mandatory</v>
      </c>
      <c r="E36" s="13"/>
    </row>
    <row r="37" spans="1:73" s="16" customFormat="1" ht="15.5" customHeight="1" x14ac:dyDescent="0.25">
      <c r="A37" s="52" t="s">
        <v>155</v>
      </c>
      <c r="B37" s="54" t="s">
        <v>62</v>
      </c>
      <c r="C37" s="100"/>
      <c r="D37" s="26" t="str">
        <f>IF($C$35="No","Not Required","Mandatory")</f>
        <v>Mandatory</v>
      </c>
      <c r="E37" s="13"/>
    </row>
    <row r="38" spans="1:73" s="5" customFormat="1" ht="13" x14ac:dyDescent="0.3">
      <c r="A38" s="32" t="s">
        <v>108</v>
      </c>
      <c r="B38" s="32"/>
      <c r="C38" s="32"/>
      <c r="D38" s="32"/>
      <c r="E38" s="3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row>
    <row r="39" spans="1:73" s="16" customFormat="1" ht="15.5" customHeight="1" x14ac:dyDescent="0.25">
      <c r="A39" s="52" t="s">
        <v>156</v>
      </c>
      <c r="B39" s="13" t="s">
        <v>67</v>
      </c>
      <c r="C39" s="25" t="s">
        <v>26</v>
      </c>
      <c r="D39" s="26" t="s">
        <v>25</v>
      </c>
      <c r="E39" s="13"/>
    </row>
    <row r="40" spans="1:73" s="16" customFormat="1" ht="15.5" customHeight="1" x14ac:dyDescent="0.25">
      <c r="A40" s="52" t="s">
        <v>157</v>
      </c>
      <c r="B40" s="53" t="s">
        <v>63</v>
      </c>
      <c r="C40" s="100"/>
      <c r="D40" s="26" t="str">
        <f>IF($C$39="No","Not Required","Mandatory")</f>
        <v>Mandatory</v>
      </c>
      <c r="E40" s="13"/>
    </row>
    <row r="41" spans="1:73" s="16" customFormat="1" ht="15.5" customHeight="1" x14ac:dyDescent="0.25">
      <c r="A41" s="52" t="s">
        <v>158</v>
      </c>
      <c r="B41" s="54" t="s">
        <v>64</v>
      </c>
      <c r="C41" s="100"/>
      <c r="D41" s="26" t="str">
        <f>IF($C$39="No","Not Required","Mandatory")</f>
        <v>Mandatory</v>
      </c>
      <c r="E41" s="13"/>
    </row>
    <row r="42" spans="1:73" s="16" customFormat="1" ht="15.5" customHeight="1" x14ac:dyDescent="0.25">
      <c r="A42" s="52" t="s">
        <v>159</v>
      </c>
      <c r="B42" s="53" t="s">
        <v>65</v>
      </c>
      <c r="C42" s="100"/>
      <c r="D42" s="26" t="str">
        <f>IF($C$39="No","Not Required","Mandatory")</f>
        <v>Mandatory</v>
      </c>
      <c r="E42" s="13"/>
    </row>
    <row r="43" spans="1:73" s="16" customFormat="1" ht="15.5" customHeight="1" x14ac:dyDescent="0.25">
      <c r="A43" s="52" t="s">
        <v>160</v>
      </c>
      <c r="B43" s="54" t="s">
        <v>66</v>
      </c>
      <c r="C43" s="100"/>
      <c r="D43" s="26" t="str">
        <f>IF($C$39="No","Not Required","Mandatory")</f>
        <v>Mandatory</v>
      </c>
      <c r="E43" s="55"/>
    </row>
    <row r="44" spans="1:73" s="7" customFormat="1" ht="13" x14ac:dyDescent="0.3">
      <c r="A44" s="56" t="s">
        <v>109</v>
      </c>
      <c r="B44" s="56"/>
      <c r="C44" s="56"/>
      <c r="D44" s="56"/>
      <c r="E44" s="57"/>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row>
    <row r="45" spans="1:73" s="7" customFormat="1" ht="28" customHeight="1" x14ac:dyDescent="0.3">
      <c r="A45" s="88" t="s">
        <v>44</v>
      </c>
      <c r="B45" s="88"/>
      <c r="C45" s="88"/>
      <c r="D45" s="88"/>
      <c r="E45" s="89"/>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row>
    <row r="46" spans="1:73" s="7" customFormat="1" ht="28" customHeight="1" x14ac:dyDescent="0.25">
      <c r="A46" s="58" t="s">
        <v>161</v>
      </c>
      <c r="B46" s="59" t="s">
        <v>173</v>
      </c>
      <c r="C46" s="25" t="s">
        <v>26</v>
      </c>
      <c r="D46" s="58" t="s">
        <v>25</v>
      </c>
      <c r="E46" s="60" t="s">
        <v>139</v>
      </c>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row>
    <row r="47" spans="1:73" s="6" customFormat="1" ht="16.5" customHeight="1" x14ac:dyDescent="0.25">
      <c r="A47" s="52" t="s">
        <v>162</v>
      </c>
      <c r="B47" s="59" t="s">
        <v>10</v>
      </c>
      <c r="C47" s="25" t="s">
        <v>26</v>
      </c>
      <c r="D47" s="52" t="str">
        <f>IF(C46="No","Not Required","Mandatory")</f>
        <v>Mandatory</v>
      </c>
      <c r="E47" s="13" t="s">
        <v>24</v>
      </c>
    </row>
    <row r="48" spans="1:73" s="6" customFormat="1" ht="16.5" customHeight="1" x14ac:dyDescent="0.25">
      <c r="A48" s="58" t="s">
        <v>163</v>
      </c>
      <c r="B48" s="59" t="s">
        <v>11</v>
      </c>
      <c r="C48" s="61"/>
      <c r="D48" s="52" t="str">
        <f>IF(C46="No","Not Required","Mandatory")</f>
        <v>Mandatory</v>
      </c>
      <c r="E48" s="55" t="s">
        <v>45</v>
      </c>
    </row>
    <row r="49" spans="1:73" s="6" customFormat="1" ht="16.5" customHeight="1" x14ac:dyDescent="0.25">
      <c r="A49" s="52" t="s">
        <v>164</v>
      </c>
      <c r="B49" s="59" t="s">
        <v>46</v>
      </c>
      <c r="C49" s="25" t="s">
        <v>26</v>
      </c>
      <c r="D49" s="52" t="str">
        <f>IF(C46="No","Not Required","Mandatory")</f>
        <v>Mandatory</v>
      </c>
      <c r="E49" s="55"/>
    </row>
    <row r="50" spans="1:73" s="6" customFormat="1" ht="25" x14ac:dyDescent="0.25">
      <c r="A50" s="58" t="s">
        <v>165</v>
      </c>
      <c r="B50" s="59" t="s">
        <v>12</v>
      </c>
      <c r="C50" s="25" t="s">
        <v>26</v>
      </c>
      <c r="D50" s="52" t="str">
        <f>IF(C46="No","Not Required","Mandatory")</f>
        <v>Mandatory</v>
      </c>
      <c r="E50" s="13" t="s">
        <v>140</v>
      </c>
    </row>
    <row r="51" spans="1:73" s="6" customFormat="1" ht="19" customHeight="1" x14ac:dyDescent="0.25">
      <c r="A51" s="52" t="s">
        <v>166</v>
      </c>
      <c r="B51" s="59" t="s">
        <v>13</v>
      </c>
      <c r="C51" s="62"/>
      <c r="D51" s="52" t="s">
        <v>34</v>
      </c>
      <c r="E51" s="55"/>
    </row>
    <row r="52" spans="1:73" s="7" customFormat="1" ht="13" x14ac:dyDescent="0.3">
      <c r="A52" s="90" t="s">
        <v>171</v>
      </c>
      <c r="B52" s="90"/>
      <c r="C52" s="90"/>
      <c r="D52" s="90"/>
      <c r="E52" s="91"/>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row>
    <row r="53" spans="1:73" s="7" customFormat="1" ht="25" x14ac:dyDescent="0.25">
      <c r="A53" s="58" t="s">
        <v>167</v>
      </c>
      <c r="B53" s="59" t="s">
        <v>76</v>
      </c>
      <c r="C53" s="59"/>
      <c r="D53" s="52" t="s">
        <v>33</v>
      </c>
      <c r="E53" s="63" t="s">
        <v>32</v>
      </c>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row>
    <row r="54" spans="1:73" s="7" customFormat="1" ht="19" customHeight="1" x14ac:dyDescent="0.3">
      <c r="A54" s="58" t="s">
        <v>168</v>
      </c>
      <c r="B54" s="64" t="s">
        <v>117</v>
      </c>
      <c r="C54" s="65"/>
      <c r="D54" s="58" t="str">
        <f>IF(C6="Update Notification","Mandatory","Not Required")</f>
        <v>Not Required</v>
      </c>
      <c r="E54" s="63" t="s">
        <v>32</v>
      </c>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row>
    <row r="55" spans="1:73" s="7" customFormat="1" ht="20.5" customHeight="1" x14ac:dyDescent="0.3">
      <c r="A55" s="58" t="s">
        <v>169</v>
      </c>
      <c r="B55" s="59" t="s">
        <v>118</v>
      </c>
      <c r="C55" s="65"/>
      <c r="D55" s="58" t="str">
        <f>IF(C6="Cancellation Notification","Mandatory","Not Required")</f>
        <v>Not Required</v>
      </c>
      <c r="E55" s="63" t="s">
        <v>32</v>
      </c>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row>
    <row r="56" spans="1:73" s="8" customFormat="1" ht="14" x14ac:dyDescent="0.3">
      <c r="A56" s="86" t="s">
        <v>3</v>
      </c>
      <c r="B56" s="87"/>
      <c r="C56" s="86"/>
      <c r="D56" s="87"/>
      <c r="E56" s="12"/>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row>
    <row r="57" spans="1:73" s="8" customFormat="1" ht="19" customHeight="1" x14ac:dyDescent="0.25">
      <c r="A57" s="58"/>
      <c r="B57" s="55" t="s">
        <v>15</v>
      </c>
      <c r="C57" s="55"/>
      <c r="D57" s="52"/>
      <c r="E57" s="55"/>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row>
    <row r="58" spans="1:73" s="16" customFormat="1" x14ac:dyDescent="0.25">
      <c r="A58" s="58"/>
      <c r="B58" s="55" t="s">
        <v>79</v>
      </c>
      <c r="C58" s="55"/>
      <c r="D58" s="52"/>
      <c r="E58" s="55"/>
    </row>
    <row r="59" spans="1:73" s="16" customFormat="1" x14ac:dyDescent="0.25">
      <c r="A59" s="58"/>
      <c r="B59" s="55" t="s">
        <v>80</v>
      </c>
      <c r="C59" s="55"/>
      <c r="D59" s="52"/>
      <c r="E59" s="55" t="s">
        <v>110</v>
      </c>
    </row>
    <row r="60" spans="1:73" s="16" customFormat="1" x14ac:dyDescent="0.25">
      <c r="A60" s="58"/>
      <c r="B60" s="55" t="s">
        <v>81</v>
      </c>
      <c r="C60" s="55"/>
      <c r="D60" s="52"/>
      <c r="E60" s="55"/>
    </row>
    <row r="61" spans="1:73" s="16" customFormat="1" x14ac:dyDescent="0.25">
      <c r="A61" s="58"/>
      <c r="B61" s="55" t="s">
        <v>82</v>
      </c>
      <c r="C61" s="55"/>
      <c r="D61" s="52"/>
      <c r="E61" s="55"/>
    </row>
    <row r="62" spans="1:73" s="16" customFormat="1" x14ac:dyDescent="0.25">
      <c r="A62" s="66"/>
      <c r="D62" s="66"/>
    </row>
    <row r="63" spans="1:73" s="16" customFormat="1" x14ac:dyDescent="0.25">
      <c r="A63" s="66"/>
      <c r="D63" s="66"/>
    </row>
    <row r="64" spans="1:73" s="16" customFormat="1" x14ac:dyDescent="0.25">
      <c r="A64" s="66"/>
      <c r="D64" s="66"/>
    </row>
    <row r="65" spans="1:4" s="16" customFormat="1" x14ac:dyDescent="0.25">
      <c r="A65" s="66"/>
      <c r="B65" s="67"/>
      <c r="C65" s="68"/>
      <c r="D65" s="66"/>
    </row>
    <row r="66" spans="1:4" s="16" customFormat="1" x14ac:dyDescent="0.25">
      <c r="A66" s="66"/>
      <c r="B66" s="68"/>
      <c r="D66" s="66"/>
    </row>
    <row r="67" spans="1:4" s="16" customFormat="1" x14ac:dyDescent="0.25">
      <c r="A67" s="66"/>
      <c r="D67" s="66"/>
    </row>
    <row r="68" spans="1:4" s="16" customFormat="1" x14ac:dyDescent="0.25">
      <c r="A68" s="66"/>
      <c r="B68" s="68"/>
      <c r="C68" s="69"/>
      <c r="D68" s="66"/>
    </row>
    <row r="69" spans="1:4" s="16" customFormat="1" x14ac:dyDescent="0.25">
      <c r="A69" s="66"/>
      <c r="D69" s="66"/>
    </row>
    <row r="70" spans="1:4" s="16" customFormat="1" x14ac:dyDescent="0.25">
      <c r="A70" s="66"/>
      <c r="D70" s="66"/>
    </row>
    <row r="71" spans="1:4" s="16" customFormat="1" x14ac:dyDescent="0.25">
      <c r="A71" s="66"/>
      <c r="D71" s="66"/>
    </row>
    <row r="72" spans="1:4" s="16" customFormat="1" x14ac:dyDescent="0.25">
      <c r="A72" s="66"/>
      <c r="B72" s="68"/>
      <c r="C72" s="70"/>
      <c r="D72" s="66"/>
    </row>
    <row r="73" spans="1:4" s="16" customFormat="1" x14ac:dyDescent="0.25">
      <c r="A73" s="66"/>
      <c r="D73" s="66"/>
    </row>
    <row r="74" spans="1:4" s="16" customFormat="1" x14ac:dyDescent="0.25">
      <c r="A74" s="66"/>
      <c r="B74" s="71"/>
      <c r="C74" s="72"/>
      <c r="D74" s="66"/>
    </row>
    <row r="75" spans="1:4" s="16" customFormat="1" x14ac:dyDescent="0.25">
      <c r="A75" s="66"/>
      <c r="D75" s="66"/>
    </row>
    <row r="76" spans="1:4" s="16" customFormat="1" x14ac:dyDescent="0.25">
      <c r="A76" s="66"/>
      <c r="D76" s="66"/>
    </row>
    <row r="77" spans="1:4" s="16" customFormat="1" x14ac:dyDescent="0.25">
      <c r="A77" s="66"/>
      <c r="D77" s="66"/>
    </row>
    <row r="78" spans="1:4" s="16" customFormat="1" x14ac:dyDescent="0.25">
      <c r="A78" s="66"/>
      <c r="D78" s="66"/>
    </row>
    <row r="79" spans="1:4" s="16" customFormat="1" x14ac:dyDescent="0.25">
      <c r="A79" s="66"/>
      <c r="D79" s="66"/>
    </row>
    <row r="80" spans="1:4" s="16" customFormat="1" x14ac:dyDescent="0.25">
      <c r="A80" s="66"/>
      <c r="B80" s="73"/>
      <c r="C80" s="72"/>
      <c r="D80" s="66"/>
    </row>
    <row r="81" spans="1:4" s="16" customFormat="1" x14ac:dyDescent="0.25">
      <c r="A81" s="66"/>
      <c r="D81" s="66"/>
    </row>
    <row r="82" spans="1:4" s="16" customFormat="1" x14ac:dyDescent="0.25">
      <c r="A82" s="66"/>
      <c r="D82" s="66"/>
    </row>
    <row r="83" spans="1:4" s="16" customFormat="1" x14ac:dyDescent="0.25">
      <c r="A83" s="66"/>
      <c r="D83" s="66"/>
    </row>
    <row r="84" spans="1:4" s="16" customFormat="1" x14ac:dyDescent="0.25">
      <c r="A84" s="66"/>
      <c r="D84" s="66"/>
    </row>
    <row r="85" spans="1:4" s="16" customFormat="1" x14ac:dyDescent="0.25">
      <c r="A85" s="66"/>
      <c r="D85" s="66"/>
    </row>
    <row r="86" spans="1:4" s="16" customFormat="1" x14ac:dyDescent="0.25">
      <c r="A86" s="66"/>
      <c r="D86" s="66"/>
    </row>
    <row r="87" spans="1:4" s="16" customFormat="1" x14ac:dyDescent="0.25">
      <c r="A87" s="66"/>
      <c r="D87" s="66"/>
    </row>
    <row r="88" spans="1:4" s="16" customFormat="1" x14ac:dyDescent="0.25">
      <c r="A88" s="66"/>
      <c r="B88" s="73"/>
      <c r="C88" s="72"/>
      <c r="D88" s="66"/>
    </row>
    <row r="89" spans="1:4" s="16" customFormat="1" x14ac:dyDescent="0.25">
      <c r="A89" s="66"/>
      <c r="D89" s="66"/>
    </row>
    <row r="90" spans="1:4" s="16" customFormat="1" x14ac:dyDescent="0.25">
      <c r="A90" s="66"/>
      <c r="D90" s="66"/>
    </row>
    <row r="91" spans="1:4" s="16" customFormat="1" x14ac:dyDescent="0.25">
      <c r="A91" s="66"/>
      <c r="D91" s="66"/>
    </row>
    <row r="92" spans="1:4" s="16" customFormat="1" x14ac:dyDescent="0.25">
      <c r="A92" s="66"/>
      <c r="D92" s="66"/>
    </row>
    <row r="93" spans="1:4" s="16" customFormat="1" x14ac:dyDescent="0.25">
      <c r="A93" s="66"/>
      <c r="D93" s="66"/>
    </row>
    <row r="94" spans="1:4" s="16" customFormat="1" x14ac:dyDescent="0.25">
      <c r="A94" s="66"/>
      <c r="D94" s="66"/>
    </row>
    <row r="95" spans="1:4" s="16" customFormat="1" x14ac:dyDescent="0.25">
      <c r="A95" s="66"/>
      <c r="D95" s="66"/>
    </row>
    <row r="96" spans="1:4" s="16" customFormat="1" x14ac:dyDescent="0.25">
      <c r="A96" s="66"/>
      <c r="D96" s="66"/>
    </row>
    <row r="97" spans="1:4" s="16" customFormat="1" x14ac:dyDescent="0.25">
      <c r="A97" s="66"/>
      <c r="B97" s="73"/>
      <c r="C97" s="72"/>
      <c r="D97" s="66"/>
    </row>
    <row r="98" spans="1:4" s="16" customFormat="1" x14ac:dyDescent="0.25">
      <c r="A98" s="66"/>
      <c r="D98" s="66"/>
    </row>
    <row r="99" spans="1:4" s="16" customFormat="1" x14ac:dyDescent="0.25">
      <c r="A99" s="66"/>
      <c r="D99" s="66"/>
    </row>
    <row r="100" spans="1:4" s="16" customFormat="1" x14ac:dyDescent="0.25">
      <c r="A100" s="66"/>
      <c r="D100" s="66"/>
    </row>
    <row r="101" spans="1:4" s="16" customFormat="1" x14ac:dyDescent="0.25">
      <c r="A101" s="66"/>
      <c r="D101" s="66"/>
    </row>
    <row r="102" spans="1:4" s="16" customFormat="1" x14ac:dyDescent="0.25">
      <c r="A102" s="66"/>
      <c r="D102" s="66"/>
    </row>
    <row r="103" spans="1:4" s="16" customFormat="1" x14ac:dyDescent="0.25">
      <c r="A103" s="66"/>
      <c r="D103" s="66"/>
    </row>
    <row r="104" spans="1:4" s="16" customFormat="1" x14ac:dyDescent="0.25">
      <c r="A104" s="66"/>
      <c r="D104" s="66"/>
    </row>
    <row r="105" spans="1:4" s="16" customFormat="1" x14ac:dyDescent="0.25">
      <c r="A105" s="66"/>
      <c r="D105" s="66"/>
    </row>
    <row r="106" spans="1:4" s="16" customFormat="1" x14ac:dyDescent="0.25">
      <c r="A106" s="66"/>
      <c r="B106" s="73"/>
      <c r="C106" s="72"/>
      <c r="D106" s="66"/>
    </row>
    <row r="107" spans="1:4" s="16" customFormat="1" x14ac:dyDescent="0.25">
      <c r="A107" s="66"/>
      <c r="D107" s="66"/>
    </row>
    <row r="108" spans="1:4" s="16" customFormat="1" x14ac:dyDescent="0.25">
      <c r="A108" s="66"/>
      <c r="D108" s="66"/>
    </row>
    <row r="109" spans="1:4" s="16" customFormat="1" x14ac:dyDescent="0.25">
      <c r="A109" s="66"/>
      <c r="D109" s="66"/>
    </row>
    <row r="110" spans="1:4" s="16" customFormat="1" x14ac:dyDescent="0.25">
      <c r="A110" s="66"/>
      <c r="D110" s="66"/>
    </row>
    <row r="111" spans="1:4" s="16" customFormat="1" x14ac:dyDescent="0.25">
      <c r="A111" s="66"/>
      <c r="D111" s="66"/>
    </row>
    <row r="112" spans="1:4" s="16" customFormat="1" x14ac:dyDescent="0.25">
      <c r="A112" s="66"/>
      <c r="D112" s="66"/>
    </row>
    <row r="113" spans="1:4" s="16" customFormat="1" x14ac:dyDescent="0.25">
      <c r="A113" s="66"/>
      <c r="D113" s="66"/>
    </row>
    <row r="114" spans="1:4" s="16" customFormat="1" x14ac:dyDescent="0.25">
      <c r="A114" s="66"/>
      <c r="D114" s="66"/>
    </row>
    <row r="115" spans="1:4" s="16" customFormat="1" x14ac:dyDescent="0.25">
      <c r="A115" s="66"/>
      <c r="D115" s="66"/>
    </row>
    <row r="116" spans="1:4" s="16" customFormat="1" x14ac:dyDescent="0.25">
      <c r="A116" s="66"/>
      <c r="B116" s="71"/>
      <c r="C116" s="72"/>
      <c r="D116" s="66"/>
    </row>
    <row r="117" spans="1:4" s="16" customFormat="1" x14ac:dyDescent="0.25">
      <c r="A117" s="66"/>
      <c r="D117" s="66"/>
    </row>
    <row r="118" spans="1:4" s="16" customFormat="1" x14ac:dyDescent="0.25">
      <c r="A118" s="66"/>
      <c r="B118" s="70"/>
      <c r="C118" s="67"/>
      <c r="D118" s="66"/>
    </row>
    <row r="119" spans="1:4" s="16" customFormat="1" x14ac:dyDescent="0.25">
      <c r="A119" s="66"/>
      <c r="D119" s="66"/>
    </row>
    <row r="120" spans="1:4" s="16" customFormat="1" x14ac:dyDescent="0.25">
      <c r="A120" s="66"/>
      <c r="D120" s="66"/>
    </row>
    <row r="121" spans="1:4" s="16" customFormat="1" x14ac:dyDescent="0.25">
      <c r="A121" s="66"/>
      <c r="D121" s="66"/>
    </row>
    <row r="122" spans="1:4" s="16" customFormat="1" x14ac:dyDescent="0.25">
      <c r="A122" s="66"/>
      <c r="D122" s="66"/>
    </row>
    <row r="123" spans="1:4" s="16" customFormat="1" x14ac:dyDescent="0.25">
      <c r="A123" s="66"/>
      <c r="D123" s="66"/>
    </row>
    <row r="124" spans="1:4" s="16" customFormat="1" x14ac:dyDescent="0.25">
      <c r="A124" s="66"/>
      <c r="D124" s="66"/>
    </row>
    <row r="125" spans="1:4" s="16" customFormat="1" x14ac:dyDescent="0.25">
      <c r="A125" s="66"/>
      <c r="D125" s="66"/>
    </row>
    <row r="126" spans="1:4" s="16" customFormat="1" x14ac:dyDescent="0.25">
      <c r="A126" s="66"/>
      <c r="D126" s="66"/>
    </row>
    <row r="127" spans="1:4" s="16" customFormat="1" x14ac:dyDescent="0.25">
      <c r="A127" s="66"/>
      <c r="D127" s="66"/>
    </row>
    <row r="128" spans="1:4" s="16" customFormat="1" x14ac:dyDescent="0.25">
      <c r="A128" s="66"/>
      <c r="D128" s="66"/>
    </row>
    <row r="129" spans="1:4" s="16" customFormat="1" x14ac:dyDescent="0.25">
      <c r="A129" s="66"/>
      <c r="D129" s="66"/>
    </row>
    <row r="130" spans="1:4" s="16" customFormat="1" x14ac:dyDescent="0.25">
      <c r="A130" s="66"/>
      <c r="D130" s="66"/>
    </row>
    <row r="131" spans="1:4" s="16" customFormat="1" x14ac:dyDescent="0.25">
      <c r="A131" s="66"/>
      <c r="D131" s="66"/>
    </row>
    <row r="132" spans="1:4" s="16" customFormat="1" x14ac:dyDescent="0.25">
      <c r="A132" s="66"/>
      <c r="D132" s="66"/>
    </row>
    <row r="133" spans="1:4" s="16" customFormat="1" x14ac:dyDescent="0.25">
      <c r="A133" s="66"/>
      <c r="D133" s="66"/>
    </row>
    <row r="134" spans="1:4" s="16" customFormat="1" x14ac:dyDescent="0.25">
      <c r="A134" s="66"/>
      <c r="D134" s="66"/>
    </row>
    <row r="135" spans="1:4" s="16" customFormat="1" x14ac:dyDescent="0.25">
      <c r="A135" s="66"/>
      <c r="D135" s="66"/>
    </row>
    <row r="136" spans="1:4" s="16" customFormat="1" x14ac:dyDescent="0.25">
      <c r="A136" s="66"/>
      <c r="D136" s="66"/>
    </row>
    <row r="137" spans="1:4" s="16" customFormat="1" x14ac:dyDescent="0.25">
      <c r="A137" s="66"/>
      <c r="D137" s="66"/>
    </row>
    <row r="138" spans="1:4" s="16" customFormat="1" x14ac:dyDescent="0.25">
      <c r="A138" s="66"/>
      <c r="D138" s="66"/>
    </row>
    <row r="139" spans="1:4" s="16" customFormat="1" x14ac:dyDescent="0.25">
      <c r="A139" s="66"/>
      <c r="D139" s="66"/>
    </row>
    <row r="140" spans="1:4" s="16" customFormat="1" x14ac:dyDescent="0.25">
      <c r="A140" s="66"/>
      <c r="D140" s="66"/>
    </row>
    <row r="141" spans="1:4" s="16" customFormat="1" x14ac:dyDescent="0.25">
      <c r="A141" s="66"/>
      <c r="D141" s="66"/>
    </row>
    <row r="142" spans="1:4" s="16" customFormat="1" x14ac:dyDescent="0.25">
      <c r="A142" s="66"/>
      <c r="D142" s="66"/>
    </row>
    <row r="143" spans="1:4" s="16" customFormat="1" x14ac:dyDescent="0.25">
      <c r="A143" s="66"/>
      <c r="D143" s="66"/>
    </row>
    <row r="144" spans="1:4" s="16" customFormat="1" x14ac:dyDescent="0.25">
      <c r="A144" s="66"/>
      <c r="D144" s="66"/>
    </row>
    <row r="145" spans="1:4" s="16" customFormat="1" x14ac:dyDescent="0.25">
      <c r="A145" s="66"/>
      <c r="D145" s="66"/>
    </row>
    <row r="146" spans="1:4" s="16" customFormat="1" x14ac:dyDescent="0.25">
      <c r="A146" s="66"/>
      <c r="D146" s="66"/>
    </row>
    <row r="147" spans="1:4" s="16" customFormat="1" x14ac:dyDescent="0.25">
      <c r="A147" s="66"/>
      <c r="D147" s="66"/>
    </row>
    <row r="148" spans="1:4" s="16" customFormat="1" x14ac:dyDescent="0.25">
      <c r="A148" s="66"/>
      <c r="D148" s="66"/>
    </row>
    <row r="149" spans="1:4" s="16" customFormat="1" x14ac:dyDescent="0.25">
      <c r="A149" s="66"/>
      <c r="D149" s="66"/>
    </row>
    <row r="150" spans="1:4" s="16" customFormat="1" x14ac:dyDescent="0.25">
      <c r="A150" s="66"/>
      <c r="D150" s="66"/>
    </row>
    <row r="151" spans="1:4" s="16" customFormat="1" x14ac:dyDescent="0.25">
      <c r="A151" s="66"/>
      <c r="D151" s="66"/>
    </row>
    <row r="152" spans="1:4" s="16" customFormat="1" x14ac:dyDescent="0.25">
      <c r="A152" s="66"/>
      <c r="D152" s="66"/>
    </row>
    <row r="153" spans="1:4" s="16" customFormat="1" x14ac:dyDescent="0.25">
      <c r="A153" s="66"/>
      <c r="D153" s="66"/>
    </row>
    <row r="154" spans="1:4" s="16" customFormat="1" x14ac:dyDescent="0.25">
      <c r="A154" s="66"/>
      <c r="D154" s="66"/>
    </row>
    <row r="155" spans="1:4" s="16" customFormat="1" x14ac:dyDescent="0.25">
      <c r="A155" s="66"/>
      <c r="D155" s="66"/>
    </row>
    <row r="156" spans="1:4" s="16" customFormat="1" x14ac:dyDescent="0.25">
      <c r="A156" s="66"/>
      <c r="D156" s="66"/>
    </row>
    <row r="157" spans="1:4" s="16" customFormat="1" x14ac:dyDescent="0.25">
      <c r="A157" s="66"/>
      <c r="D157" s="66"/>
    </row>
    <row r="158" spans="1:4" s="16" customFormat="1" x14ac:dyDescent="0.25">
      <c r="A158" s="66"/>
      <c r="D158" s="66"/>
    </row>
    <row r="159" spans="1:4" s="16" customFormat="1" x14ac:dyDescent="0.25">
      <c r="A159" s="66"/>
      <c r="D159" s="66"/>
    </row>
    <row r="160" spans="1:4" s="16" customFormat="1" x14ac:dyDescent="0.25">
      <c r="A160" s="66"/>
      <c r="D160" s="66"/>
    </row>
    <row r="161" spans="1:4" s="16" customFormat="1" x14ac:dyDescent="0.25">
      <c r="A161" s="66"/>
      <c r="D161" s="66"/>
    </row>
    <row r="162" spans="1:4" s="16" customFormat="1" x14ac:dyDescent="0.25">
      <c r="A162" s="66"/>
      <c r="D162" s="66"/>
    </row>
    <row r="163" spans="1:4" s="16" customFormat="1" x14ac:dyDescent="0.25">
      <c r="A163" s="66"/>
      <c r="D163" s="66"/>
    </row>
    <row r="164" spans="1:4" s="16" customFormat="1" x14ac:dyDescent="0.25">
      <c r="A164" s="66"/>
      <c r="D164" s="66"/>
    </row>
    <row r="165" spans="1:4" s="16" customFormat="1" x14ac:dyDescent="0.25">
      <c r="A165" s="66"/>
      <c r="D165" s="66"/>
    </row>
    <row r="166" spans="1:4" s="16" customFormat="1" x14ac:dyDescent="0.25">
      <c r="A166" s="66"/>
      <c r="D166" s="66"/>
    </row>
    <row r="167" spans="1:4" s="16" customFormat="1" x14ac:dyDescent="0.25">
      <c r="A167" s="66"/>
      <c r="D167" s="66"/>
    </row>
    <row r="168" spans="1:4" s="16" customFormat="1" x14ac:dyDescent="0.25">
      <c r="A168" s="66"/>
      <c r="D168" s="66"/>
    </row>
    <row r="169" spans="1:4" s="16" customFormat="1" x14ac:dyDescent="0.25">
      <c r="A169" s="66"/>
      <c r="D169" s="66"/>
    </row>
    <row r="170" spans="1:4" s="16" customFormat="1" x14ac:dyDescent="0.25">
      <c r="A170" s="66"/>
      <c r="D170" s="66"/>
    </row>
    <row r="171" spans="1:4" s="16" customFormat="1" x14ac:dyDescent="0.25">
      <c r="A171" s="66"/>
      <c r="D171" s="66"/>
    </row>
    <row r="172" spans="1:4" s="16" customFormat="1" x14ac:dyDescent="0.25">
      <c r="A172" s="66"/>
      <c r="D172" s="66"/>
    </row>
    <row r="173" spans="1:4" s="16" customFormat="1" x14ac:dyDescent="0.25">
      <c r="A173" s="66"/>
      <c r="D173" s="66"/>
    </row>
    <row r="174" spans="1:4" s="16" customFormat="1" x14ac:dyDescent="0.25">
      <c r="A174" s="66"/>
      <c r="D174" s="66"/>
    </row>
    <row r="175" spans="1:4" s="16" customFormat="1" x14ac:dyDescent="0.25">
      <c r="A175" s="66"/>
      <c r="D175" s="66"/>
    </row>
    <row r="176" spans="1:4" s="16" customFormat="1" x14ac:dyDescent="0.25">
      <c r="A176" s="66"/>
      <c r="D176" s="66"/>
    </row>
    <row r="177" spans="1:4" s="16" customFormat="1" x14ac:dyDescent="0.25">
      <c r="A177" s="66"/>
      <c r="D177" s="66"/>
    </row>
    <row r="178" spans="1:4" s="16" customFormat="1" x14ac:dyDescent="0.25">
      <c r="A178" s="66"/>
      <c r="D178" s="66"/>
    </row>
    <row r="179" spans="1:4" s="16" customFormat="1" x14ac:dyDescent="0.25">
      <c r="A179" s="66"/>
      <c r="D179" s="66"/>
    </row>
    <row r="180" spans="1:4" s="16" customFormat="1" x14ac:dyDescent="0.25">
      <c r="A180" s="66"/>
      <c r="D180" s="66"/>
    </row>
  </sheetData>
  <protectedRanges>
    <protectedRange sqref="C58:C61" name="Range1_1" securityDescriptor="O:WDG:WDD:(A;;CC;;;WD)"/>
  </protectedRanges>
  <mergeCells count="6">
    <mergeCell ref="A2:E2"/>
    <mergeCell ref="C56:D56"/>
    <mergeCell ref="A56:B56"/>
    <mergeCell ref="A45:E45"/>
    <mergeCell ref="A52:E52"/>
    <mergeCell ref="B3:E3"/>
  </mergeCells>
  <phoneticPr fontId="5" type="noConversion"/>
  <conditionalFormatting sqref="C48">
    <cfRule type="expression" dxfId="127" priority="202">
      <formula>$D$48="Mandatory"</formula>
    </cfRule>
    <cfRule type="expression" dxfId="126" priority="201">
      <formula>$D$48="Not Required"</formula>
    </cfRule>
    <cfRule type="cellIs" dxfId="125" priority="170" operator="notEqual">
      <formula>""</formula>
    </cfRule>
  </conditionalFormatting>
  <conditionalFormatting sqref="C54">
    <cfRule type="expression" dxfId="120" priority="218">
      <formula>$D$54="Not Required"</formula>
    </cfRule>
  </conditionalFormatting>
  <conditionalFormatting sqref="C54:C55">
    <cfRule type="cellIs" dxfId="119" priority="276" operator="notEqual">
      <formula>""</formula>
    </cfRule>
    <cfRule type="expression" dxfId="118" priority="277">
      <formula>D54="Mandatory"</formula>
    </cfRule>
  </conditionalFormatting>
  <conditionalFormatting sqref="C55">
    <cfRule type="expression" dxfId="117" priority="217">
      <formula>$D$55="Not Required"</formula>
    </cfRule>
  </conditionalFormatting>
  <conditionalFormatting sqref="E22">
    <cfRule type="expression" dxfId="115" priority="268">
      <formula>$C$22&lt;$C$19</formula>
    </cfRule>
  </conditionalFormatting>
  <conditionalFormatting sqref="F21">
    <cfRule type="expression" dxfId="112" priority="126">
      <formula>ISERROR($G$19)</formula>
    </cfRule>
  </conditionalFormatting>
  <conditionalFormatting sqref="G16:G22">
    <cfRule type="expression" dxfId="111" priority="111">
      <formula>ISERROR(G16)</formula>
    </cfRule>
  </conditionalFormatting>
  <conditionalFormatting sqref="C5">
    <cfRule type="expression" dxfId="110" priority="107">
      <formula>$D5="Not Required"</formula>
    </cfRule>
    <cfRule type="cellIs" dxfId="109" priority="108" operator="notEqual">
      <formula>""</formula>
    </cfRule>
    <cfRule type="expression" dxfId="108" priority="109">
      <formula>$D5="Mandatory"</formula>
    </cfRule>
  </conditionalFormatting>
  <conditionalFormatting sqref="C6">
    <cfRule type="expression" dxfId="107" priority="105">
      <formula>$D6="Not Required"</formula>
    </cfRule>
    <cfRule type="expression" dxfId="106" priority="106" stopIfTrue="1">
      <formula>C6&amp;D6="SelectMandatory"</formula>
    </cfRule>
  </conditionalFormatting>
  <conditionalFormatting sqref="C7">
    <cfRule type="expression" dxfId="105" priority="102">
      <formula>$D7="Not Required"</formula>
    </cfRule>
    <cfRule type="cellIs" dxfId="104" priority="103" operator="notEqual">
      <formula>""</formula>
    </cfRule>
    <cfRule type="expression" dxfId="103" priority="104" stopIfTrue="1">
      <formula>$D7="Mandatory"</formula>
    </cfRule>
  </conditionalFormatting>
  <conditionalFormatting sqref="C8">
    <cfRule type="expression" dxfId="102" priority="100">
      <formula>$D8="Not Required"</formula>
    </cfRule>
    <cfRule type="expression" dxfId="101" priority="101" stopIfTrue="1">
      <formula>C8&amp;D8="SelectMandatory"</formula>
    </cfRule>
  </conditionalFormatting>
  <conditionalFormatting sqref="C33">
    <cfRule type="expression" dxfId="100" priority="98">
      <formula>$D33="Not Required"</formula>
    </cfRule>
    <cfRule type="expression" dxfId="99" priority="99" stopIfTrue="1">
      <formula>C33&amp;D33="SelectMandatory"</formula>
    </cfRule>
  </conditionalFormatting>
  <conditionalFormatting sqref="C35">
    <cfRule type="expression" dxfId="96" priority="96">
      <formula>$D35="Not Required"</formula>
    </cfRule>
    <cfRule type="expression" dxfId="95" priority="97" stopIfTrue="1">
      <formula>C35&amp;D35="SelectMandatory"</formula>
    </cfRule>
  </conditionalFormatting>
  <conditionalFormatting sqref="C39">
    <cfRule type="expression" dxfId="94" priority="94">
      <formula>$D39="Not Required"</formula>
    </cfRule>
    <cfRule type="expression" dxfId="93" priority="95" stopIfTrue="1">
      <formula>C39&amp;D39="SelectMandatory"</formula>
    </cfRule>
  </conditionalFormatting>
  <conditionalFormatting sqref="C46">
    <cfRule type="expression" dxfId="92" priority="92">
      <formula>$D46="Not Required"</formula>
    </cfRule>
    <cfRule type="expression" dxfId="91" priority="93" stopIfTrue="1">
      <formula>C46&amp;D46="SelectMandatory"</formula>
    </cfRule>
  </conditionalFormatting>
  <conditionalFormatting sqref="C49">
    <cfRule type="expression" dxfId="90" priority="90">
      <formula>$D49="Not Required"</formula>
    </cfRule>
    <cfRule type="expression" dxfId="89" priority="91" stopIfTrue="1">
      <formula>C49&amp;D49="SelectMandatory"</formula>
    </cfRule>
  </conditionalFormatting>
  <conditionalFormatting sqref="C47">
    <cfRule type="expression" dxfId="88" priority="88">
      <formula>$D47="Not Required"</formula>
    </cfRule>
    <cfRule type="expression" dxfId="87" priority="89" stopIfTrue="1">
      <formula>C47&amp;D47="SelectMandatory"</formula>
    </cfRule>
  </conditionalFormatting>
  <conditionalFormatting sqref="C50">
    <cfRule type="expression" dxfId="86" priority="86">
      <formula>$D50="Not Required"</formula>
    </cfRule>
    <cfRule type="expression" dxfId="85" priority="87" stopIfTrue="1">
      <formula>C50&amp;D50="SelectMandatory"</formula>
    </cfRule>
  </conditionalFormatting>
  <conditionalFormatting sqref="C10">
    <cfRule type="cellIs" dxfId="84" priority="84" operator="notEqual">
      <formula>""</formula>
    </cfRule>
    <cfRule type="expression" dxfId="83" priority="85" stopIfTrue="1">
      <formula>$D$8="Mandatory"</formula>
    </cfRule>
  </conditionalFormatting>
  <conditionalFormatting sqref="C12">
    <cfRule type="cellIs" dxfId="82" priority="82" operator="notEqual">
      <formula>""</formula>
    </cfRule>
    <cfRule type="expression" dxfId="81" priority="83" stopIfTrue="1">
      <formula>$D$8="Mandatory"</formula>
    </cfRule>
  </conditionalFormatting>
  <conditionalFormatting sqref="C14">
    <cfRule type="cellIs" dxfId="80" priority="80" operator="notEqual">
      <formula>""</formula>
    </cfRule>
    <cfRule type="expression" dxfId="79" priority="81" stopIfTrue="1">
      <formula>$D$8="Mandatory"</formula>
    </cfRule>
  </conditionalFormatting>
  <conditionalFormatting sqref="C11">
    <cfRule type="cellIs" dxfId="78" priority="78" operator="notEqual">
      <formula>""</formula>
    </cfRule>
    <cfRule type="expression" dxfId="77" priority="79" stopIfTrue="1">
      <formula>$D$8="Mandatory"</formula>
    </cfRule>
  </conditionalFormatting>
  <conditionalFormatting sqref="C13">
    <cfRule type="cellIs" dxfId="76" priority="76" operator="notEqual">
      <formula>""</formula>
    </cfRule>
    <cfRule type="expression" dxfId="75" priority="77" stopIfTrue="1">
      <formula>$D$8="Mandatory"</formula>
    </cfRule>
  </conditionalFormatting>
  <conditionalFormatting sqref="C16">
    <cfRule type="expression" dxfId="60" priority="59">
      <formula>$D16="Not Required"</formula>
    </cfRule>
    <cfRule type="cellIs" dxfId="59" priority="60" operator="notEqual">
      <formula>""</formula>
    </cfRule>
    <cfRule type="expression" dxfId="58" priority="61" stopIfTrue="1">
      <formula>$D16="Mandatory"</formula>
    </cfRule>
  </conditionalFormatting>
  <conditionalFormatting sqref="C18">
    <cfRule type="expression" dxfId="57" priority="56">
      <formula>$D18="Not Required"</formula>
    </cfRule>
    <cfRule type="cellIs" dxfId="56" priority="57" operator="notEqual">
      <formula>""</formula>
    </cfRule>
    <cfRule type="expression" dxfId="55" priority="58" stopIfTrue="1">
      <formula>$D18="Mandatory"</formula>
    </cfRule>
  </conditionalFormatting>
  <conditionalFormatting sqref="C20">
    <cfRule type="expression" dxfId="54" priority="53">
      <formula>$D20="Not Required"</formula>
    </cfRule>
    <cfRule type="cellIs" dxfId="53" priority="54" operator="notEqual">
      <formula>""</formula>
    </cfRule>
    <cfRule type="expression" dxfId="52" priority="55" stopIfTrue="1">
      <formula>$D20="Mandatory"</formula>
    </cfRule>
  </conditionalFormatting>
  <conditionalFormatting sqref="C22">
    <cfRule type="expression" dxfId="51" priority="50">
      <formula>$D22="Not Required"</formula>
    </cfRule>
    <cfRule type="cellIs" dxfId="50" priority="51" operator="notEqual">
      <formula>""</formula>
    </cfRule>
    <cfRule type="expression" dxfId="49" priority="52" stopIfTrue="1">
      <formula>$D22="Mandatory"</formula>
    </cfRule>
  </conditionalFormatting>
  <conditionalFormatting sqref="C17">
    <cfRule type="expression" dxfId="48" priority="47">
      <formula>$D17="Not Required"</formula>
    </cfRule>
    <cfRule type="cellIs" dxfId="47" priority="48" operator="notEqual">
      <formula>""</formula>
    </cfRule>
    <cfRule type="expression" dxfId="46" priority="49" stopIfTrue="1">
      <formula>$D17="Mandatory"</formula>
    </cfRule>
  </conditionalFormatting>
  <conditionalFormatting sqref="C19">
    <cfRule type="expression" dxfId="45" priority="44">
      <formula>$D19="Not Required"</formula>
    </cfRule>
    <cfRule type="cellIs" dxfId="44" priority="45" operator="notEqual">
      <formula>""</formula>
    </cfRule>
    <cfRule type="expression" dxfId="43" priority="46" stopIfTrue="1">
      <formula>$D19="Mandatory"</formula>
    </cfRule>
  </conditionalFormatting>
  <conditionalFormatting sqref="C21">
    <cfRule type="expression" dxfId="42" priority="41">
      <formula>$D21="Not Required"</formula>
    </cfRule>
    <cfRule type="cellIs" dxfId="41" priority="42" operator="notEqual">
      <formula>""</formula>
    </cfRule>
    <cfRule type="expression" dxfId="40" priority="43" stopIfTrue="1">
      <formula>$D21="Mandatory"</formula>
    </cfRule>
  </conditionalFormatting>
  <conditionalFormatting sqref="C31">
    <cfRule type="expression" dxfId="35" priority="34">
      <formula>$D31="Not Required"</formula>
    </cfRule>
    <cfRule type="cellIs" dxfId="34" priority="35" operator="notEqual">
      <formula>""</formula>
    </cfRule>
    <cfRule type="expression" dxfId="33" priority="36">
      <formula>$D31="Mandatory"</formula>
    </cfRule>
  </conditionalFormatting>
  <conditionalFormatting sqref="C24">
    <cfRule type="expression" dxfId="32" priority="31">
      <formula>$D24="Not Required"</formula>
    </cfRule>
    <cfRule type="cellIs" dxfId="31" priority="32" operator="notEqual">
      <formula>""</formula>
    </cfRule>
    <cfRule type="expression" dxfId="30" priority="33">
      <formula>$D24="Mandatory"</formula>
    </cfRule>
  </conditionalFormatting>
  <conditionalFormatting sqref="C32">
    <cfRule type="expression" dxfId="29" priority="28">
      <formula>$D32="Not Required"</formula>
    </cfRule>
    <cfRule type="cellIs" dxfId="28" priority="29" operator="notEqual">
      <formula>""</formula>
    </cfRule>
    <cfRule type="expression" dxfId="27" priority="30">
      <formula>$D32="Mandatory"</formula>
    </cfRule>
  </conditionalFormatting>
  <conditionalFormatting sqref="C25">
    <cfRule type="expression" dxfId="26" priority="25">
      <formula>$D25="Not Required"</formula>
    </cfRule>
    <cfRule type="cellIs" dxfId="25" priority="26" operator="notEqual">
      <formula>""</formula>
    </cfRule>
    <cfRule type="expression" dxfId="24" priority="27">
      <formula>$D25="Mandatory"</formula>
    </cfRule>
  </conditionalFormatting>
  <conditionalFormatting sqref="C36">
    <cfRule type="expression" dxfId="23" priority="22">
      <formula>$D36="Not Required"</formula>
    </cfRule>
    <cfRule type="cellIs" dxfId="22" priority="23" operator="notEqual">
      <formula>""</formula>
    </cfRule>
    <cfRule type="expression" dxfId="21" priority="24">
      <formula>$D36="Mandatory"</formula>
    </cfRule>
  </conditionalFormatting>
  <conditionalFormatting sqref="C37">
    <cfRule type="expression" dxfId="14" priority="13">
      <formula>$D37="Not Required"</formula>
    </cfRule>
    <cfRule type="cellIs" dxfId="13" priority="14" operator="notEqual">
      <formula>""</formula>
    </cfRule>
    <cfRule type="expression" dxfId="12" priority="15">
      <formula>$D37="Mandatory"</formula>
    </cfRule>
  </conditionalFormatting>
  <conditionalFormatting sqref="C41">
    <cfRule type="expression" dxfId="11" priority="10">
      <formula>$D41="Not Required"</formula>
    </cfRule>
    <cfRule type="cellIs" dxfId="10" priority="11" operator="notEqual">
      <formula>""</formula>
    </cfRule>
    <cfRule type="expression" dxfId="9" priority="12">
      <formula>$D41="Mandatory"</formula>
    </cfRule>
  </conditionalFormatting>
  <conditionalFormatting sqref="C43">
    <cfRule type="expression" dxfId="8" priority="7">
      <formula>$D43="Not Required"</formula>
    </cfRule>
    <cfRule type="cellIs" dxfId="7" priority="8" operator="notEqual">
      <formula>""</formula>
    </cfRule>
    <cfRule type="expression" dxfId="6" priority="9">
      <formula>$D43="Mandatory"</formula>
    </cfRule>
  </conditionalFormatting>
  <conditionalFormatting sqref="C42">
    <cfRule type="expression" dxfId="5" priority="4">
      <formula>$D42="Not Required"</formula>
    </cfRule>
    <cfRule type="cellIs" dxfId="4" priority="5" operator="notEqual">
      <formula>""</formula>
    </cfRule>
    <cfRule type="expression" dxfId="3" priority="6">
      <formula>$D42="Mandatory"</formula>
    </cfRule>
  </conditionalFormatting>
  <conditionalFormatting sqref="C40">
    <cfRule type="expression" dxfId="2" priority="1">
      <formula>$D40="Not Required"</formula>
    </cfRule>
    <cfRule type="cellIs" dxfId="1" priority="2" operator="notEqual">
      <formula>""</formula>
    </cfRule>
    <cfRule type="expression" dxfId="0" priority="3">
      <formula>$D40="Mandatory"</formula>
    </cfRule>
  </conditionalFormatting>
  <pageMargins left="0.31496062992125984" right="0.31496062992125984" top="0.35433070866141736" bottom="0.35433070866141736" header="0.31496062992125984" footer="0.31496062992125984"/>
  <pageSetup paperSize="9" scale="74" fitToHeight="0" orientation="portrait" r:id="rId1"/>
  <headerFooter>
    <oddFooter>&amp;RPage &amp;P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365" id="{329CB408-6FE1-4279-B594-65BFA4ABBA3E}">
            <xm:f>WORKDAY(C19,-4,'List Formulas'!A3:A10)&lt;C7</xm:f>
            <x14:dxf>
              <font>
                <color rgb="FFFF0000"/>
              </font>
            </x14:dxf>
          </x14:cfRule>
          <xm:sqref>E7:E8</xm:sqref>
        </x14:conditionalFormatting>
        <x14:conditionalFormatting xmlns:xm="http://schemas.microsoft.com/office/excel/2006/main">
          <x14:cfRule type="expression" priority="359" id="{F6324E82-740C-4904-A89D-063F504FC555}">
            <xm:f>$C$12='List Formulas'!#REF!</xm:f>
            <x14:dxf>
              <fill>
                <patternFill>
                  <bgColor theme="2" tint="-9.9948118533890809E-2"/>
                </patternFill>
              </fill>
            </x14:dxf>
          </x14:cfRule>
          <x14:cfRule type="expression" priority="360" stopIfTrue="1" id="{E7EC1491-EFD7-4CA2-8D1F-E5CC40219A8E}">
            <xm:f>$C$12='List Formulas'!#REF!</xm:f>
            <x14:dxf>
              <font>
                <condense val="0"/>
                <extend val="0"/>
                <color auto="1"/>
              </font>
              <fill>
                <patternFill>
                  <bgColor theme="2" tint="-9.9948118533890809E-2"/>
                </patternFill>
              </fill>
            </x14:dxf>
          </x14:cfRule>
          <xm:sqref>F12</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3BA2FF82-584B-469B-9D72-E780BF7BCB38}">
          <x14:formula1>
            <xm:f>'List Formulas'!$C$2:$C$5</xm:f>
          </x14:formula1>
          <xm:sqref>C6</xm:sqref>
        </x14:dataValidation>
        <x14:dataValidation type="list" allowBlank="1" showInputMessage="1" showErrorMessage="1" xr:uid="{968BE089-912B-437B-AB9C-DEE66E0DA883}">
          <x14:formula1>
            <xm:f>'List Formulas'!$D$2:$D$4</xm:f>
          </x14:formula1>
          <xm:sqref>C8</xm:sqref>
        </x14:dataValidation>
        <x14:dataValidation type="list" allowBlank="1" showInputMessage="1" showErrorMessage="1" xr:uid="{F6BFD068-2BA5-4736-A640-81A3A3B1BAF0}">
          <x14:formula1>
            <xm:f>'List Formulas'!$F$2:$F$6</xm:f>
          </x14:formula1>
          <xm:sqref>C35</xm:sqref>
        </x14:dataValidation>
        <x14:dataValidation type="list" allowBlank="1" showInputMessage="1" showErrorMessage="1" xr:uid="{A23DC57B-41AB-4979-AFDB-B39D6389059B}">
          <x14:formula1>
            <xm:f>'List Formulas'!$H$2:$H$4</xm:f>
          </x14:formula1>
          <xm:sqref>C46</xm:sqref>
        </x14:dataValidation>
        <x14:dataValidation type="list" allowBlank="1" showInputMessage="1" showErrorMessage="1" xr:uid="{11604694-78AA-4465-BEDD-D46FD8F21F10}">
          <x14:formula1>
            <xm:f>'List Formulas'!$I$2:$I$10</xm:f>
          </x14:formula1>
          <xm:sqref>C47</xm:sqref>
        </x14:dataValidation>
        <x14:dataValidation type="list" allowBlank="1" showInputMessage="1" showErrorMessage="1" xr:uid="{6A9D911D-9CF6-4D44-92F1-10D86A5A2FDD}">
          <x14:formula1>
            <xm:f>'List Formulas'!$J$2:$J$4</xm:f>
          </x14:formula1>
          <xm:sqref>C49</xm:sqref>
        </x14:dataValidation>
        <x14:dataValidation type="list" allowBlank="1" showInputMessage="1" showErrorMessage="1" xr:uid="{2CF9A86E-1DDC-4844-9B5C-631542162031}">
          <x14:formula1>
            <xm:f>'List Formulas'!$K$2:$K$5</xm:f>
          </x14:formula1>
          <xm:sqref>C50</xm:sqref>
        </x14:dataValidation>
        <x14:dataValidation type="list" allowBlank="1" showInputMessage="1" showErrorMessage="1" xr:uid="{7088DD95-60C6-48B8-B8D0-4839CCF1939A}">
          <x14:formula1>
            <xm:f>'List Formulas'!$E$2:$E$8</xm:f>
          </x14:formula1>
          <xm:sqref>C33</xm:sqref>
        </x14:dataValidation>
        <x14:dataValidation type="list" allowBlank="1" showInputMessage="1" showErrorMessage="1" xr:uid="{50F47B58-2F1E-4B75-BA5B-82BE9FD22752}">
          <x14:formula1>
            <xm:f>'List Formulas'!$G$2:$G$5</xm:f>
          </x14:formula1>
          <xm:sqref>C39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4852B-8D7B-4E55-A584-032A255FDA75}">
  <dimension ref="A1:K25"/>
  <sheetViews>
    <sheetView zoomScaleNormal="100" workbookViewId="0">
      <selection activeCell="K6" sqref="K6"/>
    </sheetView>
  </sheetViews>
  <sheetFormatPr defaultColWidth="8.7265625" defaultRowHeight="12.5" x14ac:dyDescent="0.25"/>
  <cols>
    <col min="1" max="1" width="24.90625" style="1" bestFit="1" customWidth="1"/>
    <col min="2" max="2" width="13.90625" style="2" bestFit="1" customWidth="1"/>
    <col min="3" max="3" width="20.1796875" style="2" bestFit="1" customWidth="1"/>
    <col min="4" max="4" width="12.1796875" style="2" bestFit="1" customWidth="1"/>
    <col min="5" max="5" width="64.26953125" style="2" customWidth="1"/>
    <col min="6" max="7" width="11.7265625" style="2" bestFit="1" customWidth="1"/>
    <col min="8" max="8" width="12" style="2" bestFit="1" customWidth="1"/>
    <col min="9" max="9" width="28.1796875" style="2" bestFit="1" customWidth="1"/>
    <col min="10" max="11" width="12" style="2" bestFit="1" customWidth="1"/>
    <col min="12" max="16384" width="8.7265625" style="2"/>
  </cols>
  <sheetData>
    <row r="1" spans="1:11" ht="12.5" customHeight="1" x14ac:dyDescent="0.3">
      <c r="A1" s="74" t="s">
        <v>120</v>
      </c>
      <c r="B1" s="75"/>
      <c r="C1" s="80" t="s">
        <v>129</v>
      </c>
      <c r="D1" s="80" t="s">
        <v>130</v>
      </c>
      <c r="E1" s="80" t="s">
        <v>131</v>
      </c>
      <c r="F1" s="80" t="s">
        <v>132</v>
      </c>
      <c r="G1" s="80" t="s">
        <v>133</v>
      </c>
      <c r="H1" s="80" t="s">
        <v>134</v>
      </c>
      <c r="I1" s="80" t="s">
        <v>135</v>
      </c>
      <c r="J1" s="80" t="s">
        <v>136</v>
      </c>
      <c r="K1" s="80" t="s">
        <v>137</v>
      </c>
    </row>
    <row r="2" spans="1:11" ht="13" customHeight="1" x14ac:dyDescent="0.25">
      <c r="A2" s="76">
        <v>45658</v>
      </c>
      <c r="B2" s="78" t="s">
        <v>121</v>
      </c>
      <c r="C2" s="11" t="s">
        <v>26</v>
      </c>
      <c r="D2" s="11" t="s">
        <v>26</v>
      </c>
      <c r="E2" s="11" t="s">
        <v>26</v>
      </c>
      <c r="F2" s="11" t="s">
        <v>26</v>
      </c>
      <c r="G2" s="11" t="s">
        <v>26</v>
      </c>
      <c r="H2" s="11" t="s">
        <v>26</v>
      </c>
      <c r="I2" s="11" t="s">
        <v>26</v>
      </c>
      <c r="J2" s="11" t="s">
        <v>26</v>
      </c>
      <c r="K2" s="11" t="s">
        <v>26</v>
      </c>
    </row>
    <row r="3" spans="1:11" x14ac:dyDescent="0.25">
      <c r="A3" s="76">
        <v>45684</v>
      </c>
      <c r="B3" s="78" t="s">
        <v>122</v>
      </c>
      <c r="C3" s="11" t="s">
        <v>31</v>
      </c>
      <c r="D3" s="11" t="s">
        <v>68</v>
      </c>
      <c r="E3" s="11" t="s">
        <v>71</v>
      </c>
      <c r="F3" s="11" t="s">
        <v>21</v>
      </c>
      <c r="G3" s="11" t="s">
        <v>21</v>
      </c>
      <c r="H3" s="11" t="s">
        <v>21</v>
      </c>
      <c r="I3" s="11" t="s">
        <v>36</v>
      </c>
      <c r="J3" s="11" t="s">
        <v>43</v>
      </c>
      <c r="K3" s="11" t="s">
        <v>21</v>
      </c>
    </row>
    <row r="4" spans="1:11" x14ac:dyDescent="0.25">
      <c r="A4" s="76">
        <v>45765</v>
      </c>
      <c r="B4" s="78" t="s">
        <v>123</v>
      </c>
      <c r="C4" s="11" t="s">
        <v>77</v>
      </c>
      <c r="D4" s="11" t="s">
        <v>69</v>
      </c>
      <c r="E4" s="11" t="s">
        <v>72</v>
      </c>
      <c r="F4" s="11" t="s">
        <v>27</v>
      </c>
      <c r="G4" s="11" t="s">
        <v>27</v>
      </c>
      <c r="H4" s="11" t="s">
        <v>27</v>
      </c>
      <c r="I4" s="11" t="s">
        <v>37</v>
      </c>
      <c r="J4" s="11" t="s">
        <v>28</v>
      </c>
      <c r="K4" s="11" t="s">
        <v>27</v>
      </c>
    </row>
    <row r="5" spans="1:11" x14ac:dyDescent="0.25">
      <c r="A5" s="76">
        <v>45768</v>
      </c>
      <c r="B5" s="78" t="s">
        <v>124</v>
      </c>
      <c r="C5" s="11" t="s">
        <v>78</v>
      </c>
      <c r="D5" s="11"/>
      <c r="E5" s="11" t="s">
        <v>73</v>
      </c>
      <c r="F5" s="11" t="s">
        <v>29</v>
      </c>
      <c r="G5" s="11" t="s">
        <v>29</v>
      </c>
      <c r="H5" s="11"/>
      <c r="I5" s="11" t="s">
        <v>38</v>
      </c>
      <c r="J5" s="11"/>
      <c r="K5" s="11" t="s">
        <v>29</v>
      </c>
    </row>
    <row r="6" spans="1:11" x14ac:dyDescent="0.25">
      <c r="A6" s="76">
        <v>45772</v>
      </c>
      <c r="B6" s="78" t="s">
        <v>125</v>
      </c>
      <c r="C6" s="11"/>
      <c r="D6" s="11"/>
      <c r="E6" s="11" t="s">
        <v>74</v>
      </c>
      <c r="F6" s="11"/>
      <c r="G6" s="11"/>
      <c r="H6" s="11"/>
      <c r="I6" s="11" t="s">
        <v>39</v>
      </c>
      <c r="J6" s="11"/>
      <c r="K6" s="11"/>
    </row>
    <row r="7" spans="1:11" x14ac:dyDescent="0.25">
      <c r="A7" s="76">
        <v>45817</v>
      </c>
      <c r="B7" s="78" t="s">
        <v>126</v>
      </c>
      <c r="C7" s="11"/>
      <c r="D7" s="11"/>
      <c r="E7" s="11" t="s">
        <v>75</v>
      </c>
      <c r="F7" s="11"/>
      <c r="G7" s="11"/>
      <c r="H7" s="11"/>
      <c r="I7" s="11" t="s">
        <v>40</v>
      </c>
      <c r="J7" s="11"/>
      <c r="K7" s="11"/>
    </row>
    <row r="8" spans="1:11" x14ac:dyDescent="0.25">
      <c r="A8" s="76">
        <v>46016</v>
      </c>
      <c r="B8" s="78" t="s">
        <v>127</v>
      </c>
      <c r="C8" s="11"/>
      <c r="D8" s="11"/>
      <c r="E8" s="11"/>
      <c r="F8" s="11"/>
      <c r="G8" s="11"/>
      <c r="H8" s="11"/>
      <c r="I8" s="11" t="s">
        <v>41</v>
      </c>
      <c r="J8" s="11"/>
      <c r="K8" s="11"/>
    </row>
    <row r="9" spans="1:11" x14ac:dyDescent="0.25">
      <c r="A9" s="76">
        <v>46017</v>
      </c>
      <c r="B9" s="78" t="s">
        <v>128</v>
      </c>
      <c r="C9" s="11"/>
      <c r="D9" s="11"/>
      <c r="E9" s="11"/>
      <c r="F9" s="11"/>
      <c r="G9" s="11"/>
      <c r="H9" s="11"/>
      <c r="I9" s="11" t="s">
        <v>42</v>
      </c>
      <c r="J9" s="11"/>
      <c r="K9" s="11"/>
    </row>
    <row r="10" spans="1:11" x14ac:dyDescent="0.25">
      <c r="A10" s="77">
        <v>46023</v>
      </c>
      <c r="B10" s="79" t="s">
        <v>121</v>
      </c>
      <c r="C10" s="11"/>
      <c r="D10" s="11"/>
      <c r="E10" s="11"/>
      <c r="F10" s="11"/>
      <c r="G10" s="11"/>
      <c r="H10" s="11"/>
      <c r="I10" s="11" t="s">
        <v>35</v>
      </c>
      <c r="J10" s="11"/>
      <c r="K10" s="11"/>
    </row>
    <row r="11" spans="1:11" x14ac:dyDescent="0.25">
      <c r="A11" s="77">
        <v>46048</v>
      </c>
      <c r="B11" s="79" t="s">
        <v>122</v>
      </c>
      <c r="C11" s="11"/>
      <c r="D11" s="11"/>
      <c r="E11" s="11"/>
      <c r="F11" s="11"/>
      <c r="G11" s="11"/>
      <c r="H11" s="11"/>
      <c r="I11" s="11"/>
      <c r="J11" s="11"/>
      <c r="K11" s="11"/>
    </row>
    <row r="12" spans="1:11" x14ac:dyDescent="0.25">
      <c r="A12" s="77">
        <v>46115</v>
      </c>
      <c r="B12" s="79" t="s">
        <v>123</v>
      </c>
      <c r="C12" s="11"/>
      <c r="D12" s="11"/>
      <c r="E12" s="11"/>
      <c r="F12" s="11"/>
      <c r="G12" s="11"/>
      <c r="H12" s="11"/>
      <c r="I12" s="11"/>
      <c r="J12" s="11"/>
      <c r="K12" s="11"/>
    </row>
    <row r="13" spans="1:11" x14ac:dyDescent="0.25">
      <c r="A13" s="77">
        <v>46118</v>
      </c>
      <c r="B13" s="79" t="s">
        <v>124</v>
      </c>
      <c r="C13" s="11"/>
      <c r="D13" s="11"/>
      <c r="E13" s="11"/>
      <c r="F13" s="11"/>
      <c r="G13" s="11"/>
      <c r="H13" s="11"/>
      <c r="I13" s="11"/>
      <c r="J13" s="11"/>
      <c r="K13" s="11"/>
    </row>
    <row r="14" spans="1:11" x14ac:dyDescent="0.25">
      <c r="A14" s="77">
        <v>46137</v>
      </c>
      <c r="B14" s="79" t="s">
        <v>125</v>
      </c>
      <c r="C14" s="11"/>
      <c r="D14" s="11"/>
      <c r="E14" s="11"/>
      <c r="F14" s="11"/>
      <c r="G14" s="11"/>
      <c r="H14" s="11"/>
      <c r="I14" s="11"/>
      <c r="J14" s="11"/>
      <c r="K14" s="11"/>
    </row>
    <row r="15" spans="1:11" x14ac:dyDescent="0.25">
      <c r="A15" s="77">
        <v>46181</v>
      </c>
      <c r="B15" s="79" t="s">
        <v>126</v>
      </c>
      <c r="C15" s="11"/>
      <c r="D15" s="11"/>
      <c r="E15" s="11"/>
      <c r="F15" s="11"/>
      <c r="G15" s="11"/>
      <c r="H15" s="11"/>
      <c r="I15" s="11"/>
      <c r="J15" s="11"/>
      <c r="K15" s="11"/>
    </row>
    <row r="16" spans="1:11" x14ac:dyDescent="0.25">
      <c r="A16" s="77">
        <v>46381</v>
      </c>
      <c r="B16" s="79" t="s">
        <v>127</v>
      </c>
      <c r="C16" s="11"/>
      <c r="D16" s="11"/>
      <c r="E16" s="11"/>
      <c r="F16" s="11"/>
      <c r="G16" s="11"/>
      <c r="H16" s="11"/>
      <c r="I16" s="11"/>
      <c r="J16" s="11"/>
      <c r="K16" s="11"/>
    </row>
    <row r="17" spans="1:11" x14ac:dyDescent="0.25">
      <c r="A17" s="77">
        <v>46384</v>
      </c>
      <c r="B17" s="79" t="s">
        <v>128</v>
      </c>
      <c r="C17" s="11"/>
      <c r="D17" s="11"/>
      <c r="E17" s="11"/>
      <c r="F17" s="11"/>
      <c r="G17" s="11"/>
      <c r="H17" s="11"/>
      <c r="I17" s="11"/>
      <c r="J17" s="11"/>
      <c r="K17" s="11"/>
    </row>
    <row r="18" spans="1:11" x14ac:dyDescent="0.25">
      <c r="A18" s="76">
        <v>46388</v>
      </c>
      <c r="B18" s="78" t="s">
        <v>121</v>
      </c>
      <c r="C18" s="11"/>
      <c r="D18" s="11"/>
      <c r="E18" s="11"/>
      <c r="F18" s="11"/>
      <c r="G18" s="11"/>
      <c r="H18" s="11"/>
      <c r="I18" s="11"/>
      <c r="J18" s="11"/>
      <c r="K18" s="11"/>
    </row>
    <row r="19" spans="1:11" x14ac:dyDescent="0.25">
      <c r="A19" s="76">
        <v>46413</v>
      </c>
      <c r="B19" s="78" t="s">
        <v>122</v>
      </c>
      <c r="C19" s="11"/>
      <c r="D19" s="11"/>
      <c r="E19" s="11"/>
      <c r="F19" s="11"/>
      <c r="G19" s="11"/>
      <c r="H19" s="11"/>
      <c r="I19" s="11"/>
      <c r="J19" s="11"/>
      <c r="K19" s="11"/>
    </row>
    <row r="20" spans="1:11" x14ac:dyDescent="0.25">
      <c r="A20" s="76">
        <v>46472</v>
      </c>
      <c r="B20" s="78" t="s">
        <v>123</v>
      </c>
      <c r="C20" s="11"/>
      <c r="D20" s="11"/>
      <c r="E20" s="11"/>
      <c r="F20" s="11"/>
      <c r="G20" s="11"/>
      <c r="H20" s="11"/>
      <c r="I20" s="11"/>
      <c r="J20" s="11"/>
      <c r="K20" s="11"/>
    </row>
    <row r="21" spans="1:11" x14ac:dyDescent="0.25">
      <c r="A21" s="76">
        <v>46475</v>
      </c>
      <c r="B21" s="78" t="s">
        <v>124</v>
      </c>
      <c r="C21" s="11"/>
      <c r="D21" s="11"/>
      <c r="E21" s="11"/>
      <c r="F21" s="11"/>
      <c r="G21" s="11"/>
      <c r="H21" s="11"/>
      <c r="I21" s="11"/>
      <c r="J21" s="11"/>
      <c r="K21" s="11"/>
    </row>
    <row r="22" spans="1:11" x14ac:dyDescent="0.25">
      <c r="A22" s="76">
        <v>46502</v>
      </c>
      <c r="B22" s="78" t="s">
        <v>125</v>
      </c>
      <c r="C22" s="11"/>
      <c r="D22" s="11"/>
      <c r="E22" s="11"/>
      <c r="F22" s="11"/>
      <c r="G22" s="11"/>
      <c r="H22" s="11"/>
      <c r="I22" s="11"/>
      <c r="J22" s="11"/>
      <c r="K22" s="11"/>
    </row>
    <row r="23" spans="1:11" x14ac:dyDescent="0.25">
      <c r="A23" s="76">
        <v>46552</v>
      </c>
      <c r="B23" s="78" t="s">
        <v>126</v>
      </c>
      <c r="C23" s="11"/>
      <c r="D23" s="11"/>
      <c r="E23" s="11"/>
      <c r="F23" s="11"/>
      <c r="G23" s="11"/>
      <c r="H23" s="11"/>
      <c r="I23" s="11"/>
      <c r="J23" s="11"/>
      <c r="K23" s="11"/>
    </row>
    <row r="24" spans="1:11" x14ac:dyDescent="0.25">
      <c r="A24" s="76">
        <v>46748</v>
      </c>
      <c r="B24" s="78" t="s">
        <v>127</v>
      </c>
      <c r="C24" s="11"/>
      <c r="D24" s="11"/>
      <c r="E24" s="11"/>
      <c r="F24" s="11"/>
      <c r="G24" s="11"/>
      <c r="H24" s="11"/>
      <c r="I24" s="11"/>
      <c r="J24" s="11"/>
      <c r="K24" s="11"/>
    </row>
    <row r="25" spans="1:11" x14ac:dyDescent="0.25">
      <c r="A25" s="76">
        <v>46749</v>
      </c>
      <c r="B25" s="78" t="s">
        <v>128</v>
      </c>
      <c r="C25" s="11"/>
      <c r="D25" s="11"/>
      <c r="E25" s="11"/>
      <c r="F25" s="11"/>
      <c r="G25" s="11"/>
      <c r="H25" s="11"/>
      <c r="I25" s="11"/>
      <c r="J25" s="11"/>
      <c r="K25" s="1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E12692EC97534D877CACCFDC4FAB55" ma:contentTypeVersion="18" ma:contentTypeDescription="Create a new document." ma:contentTypeScope="" ma:versionID="3d9985fa0cb053c907119c3b08902ae7">
  <xsd:schema xmlns:xsd="http://www.w3.org/2001/XMLSchema" xmlns:xs="http://www.w3.org/2001/XMLSchema" xmlns:p="http://schemas.microsoft.com/office/2006/metadata/properties" xmlns:ns3="193da8a7-6a3b-4cc6-bfec-889c2ccba252" xmlns:ns4="c681f41a-39c6-42e5-9751-a5efd2d5609d" targetNamespace="http://schemas.microsoft.com/office/2006/metadata/properties" ma:root="true" ma:fieldsID="4f7d64763776e8998c1b0968f0e2cd7f" ns3:_="" ns4:_="">
    <xsd:import namespace="193da8a7-6a3b-4cc6-bfec-889c2ccba252"/>
    <xsd:import namespace="c681f41a-39c6-42e5-9751-a5efd2d5609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_activity" minOccurs="0"/>
                <xsd:element ref="ns4:MediaServiceObjectDetectorVersions" minOccurs="0"/>
                <xsd:element ref="ns4:MediaServiceLocation"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da8a7-6a3b-4cc6-bfec-889c2ccba25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81f41a-39c6-42e5-9751-a5efd2d5609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681f41a-39c6-42e5-9751-a5efd2d5609d" xsi:nil="true"/>
  </documentManagement>
</p:properties>
</file>

<file path=customXml/itemProps1.xml><?xml version="1.0" encoding="utf-8"?>
<ds:datastoreItem xmlns:ds="http://schemas.openxmlformats.org/officeDocument/2006/customXml" ds:itemID="{E63392B9-CA81-4B35-81B0-BC5A903809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3da8a7-6a3b-4cc6-bfec-889c2ccba252"/>
    <ds:schemaRef ds:uri="c681f41a-39c6-42e5-9751-a5efd2d560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00A7E6-AC5B-4FC1-A8CE-B4DCA64B192E}">
  <ds:schemaRefs>
    <ds:schemaRef ds:uri="http://schemas.microsoft.com/sharepoint/v3/contenttype/forms"/>
  </ds:schemaRefs>
</ds:datastoreItem>
</file>

<file path=customXml/itemProps3.xml><?xml version="1.0" encoding="utf-8"?>
<ds:datastoreItem xmlns:ds="http://schemas.openxmlformats.org/officeDocument/2006/customXml" ds:itemID="{22106437-0956-4885-B184-63F6F040E590}">
  <ds:schemaRefs>
    <ds:schemaRef ds:uri="http://purl.org/dc/terms/"/>
    <ds:schemaRef ds:uri="http://schemas.openxmlformats.org/package/2006/metadata/core-properties"/>
    <ds:schemaRef ds:uri="c681f41a-39c6-42e5-9751-a5efd2d5609d"/>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193da8a7-6a3b-4cc6-bfec-889c2ccba252"/>
    <ds:schemaRef ds:uri="http://www.w3.org/XML/1998/namespace"/>
  </ds:schemaRefs>
</ds:datastoreItem>
</file>

<file path=docMetadata/LabelInfo.xml><?xml version="1.0" encoding="utf-8"?>
<clbl:labelList xmlns:clbl="http://schemas.microsoft.com/office/2020/mipLabelMetadata">
  <clbl:label id="{1d3586ef-eb45-42eb-be4b-1c30f6612ec6}" enabled="1" method="Privileged" siteId="{070c70e8-0d30-45bc-a508-96e7da4dd71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Reorganisation of Capital</vt:lpstr>
      <vt:lpstr>List Formulas</vt:lpstr>
      <vt:lpstr>ASXHOLS</vt:lpstr>
      <vt:lpstr>ASXHOLS_INTEREST</vt:lpstr>
      <vt:lpstr>HOLIDAYS</vt:lpstr>
      <vt:lpstr>'Reorganisation of Capital'!Print_Area</vt:lpstr>
      <vt:lpstr>'Reorganisation of Capital'!Print_Titles</vt:lpstr>
    </vt:vector>
  </TitlesOfParts>
  <Company>ASX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Webb</dc:creator>
  <cp:lastModifiedBy>Julie Dang</cp:lastModifiedBy>
  <cp:lastPrinted>2013-12-10T22:02:32Z</cp:lastPrinted>
  <dcterms:created xsi:type="dcterms:W3CDTF">2013-10-16T00:15:02Z</dcterms:created>
  <dcterms:modified xsi:type="dcterms:W3CDTF">2025-12-30T02:34:45Z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0x0101003FE12692EC97534D877CACCFDC4FAB55</vt:lpwstr>
  </property>
</Properties>
</file>